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140"/>
  </bookViews>
  <sheets>
    <sheet name="приложение 2 к приказу" sheetId="16" r:id="rId1"/>
    <sheet name="приложение 1" sheetId="11" r:id="rId2"/>
    <sheet name="Приложение 3" sheetId="21" r:id="rId3"/>
  </sheets>
  <definedNames>
    <definedName name="_xlnm.Print_Titles" localSheetId="1">'приложение 1'!$13:$14</definedName>
    <definedName name="_xlnm.Print_Area" localSheetId="1">'приложение 1'!$A$1:$N$142</definedName>
    <definedName name="_xlnm.Print_Area" localSheetId="0">'приложение 2 к приказу'!$A$3:$R$219</definedName>
    <definedName name="_xlnm.Print_Area" localSheetId="2">'Приложение 3'!$A$1:$C$108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3" i="16" l="1"/>
  <c r="M119" i="11" l="1"/>
  <c r="Q126" i="16" s="1"/>
  <c r="Q123" i="16" s="1"/>
  <c r="Q128" i="16"/>
  <c r="M69" i="11"/>
  <c r="M17" i="11"/>
  <c r="N60" i="11"/>
  <c r="M60" i="11"/>
  <c r="L60" i="11"/>
  <c r="M15" i="11" l="1"/>
  <c r="R148" i="16"/>
  <c r="Q148" i="16"/>
  <c r="H148" i="16"/>
  <c r="N24" i="11"/>
  <c r="N22" i="11"/>
  <c r="N19" i="11"/>
  <c r="M24" i="11"/>
  <c r="M22" i="11"/>
  <c r="M19" i="11"/>
  <c r="K150" i="16"/>
  <c r="N109" i="11" l="1"/>
  <c r="N106" i="11"/>
  <c r="N104" i="11"/>
  <c r="N101" i="11"/>
  <c r="N96" i="11"/>
  <c r="N92" i="11"/>
  <c r="N87" i="11"/>
  <c r="N82" i="11"/>
  <c r="N80" i="11"/>
  <c r="N78" i="11"/>
  <c r="N75" i="11"/>
  <c r="N73" i="11"/>
  <c r="N70" i="11"/>
  <c r="M109" i="11"/>
  <c r="M106" i="11"/>
  <c r="M104" i="11"/>
  <c r="M101" i="11"/>
  <c r="M96" i="11"/>
  <c r="M92" i="11"/>
  <c r="M87" i="11"/>
  <c r="M82" i="11"/>
  <c r="M80" i="11"/>
  <c r="M78" i="11"/>
  <c r="M75" i="11"/>
  <c r="M73" i="11"/>
  <c r="M70" i="11"/>
  <c r="N39" i="11"/>
  <c r="N18" i="11" s="1"/>
  <c r="N17" i="11" s="1"/>
  <c r="N37" i="11"/>
  <c r="N35" i="11"/>
  <c r="N33" i="11"/>
  <c r="N31" i="11"/>
  <c r="N29" i="11"/>
  <c r="N27" i="11"/>
  <c r="M39" i="11"/>
  <c r="M18" i="11" s="1"/>
  <c r="M37" i="11"/>
  <c r="M35" i="11"/>
  <c r="M33" i="11"/>
  <c r="M31" i="11"/>
  <c r="M29" i="11"/>
  <c r="M27" i="11"/>
  <c r="N150" i="16"/>
  <c r="N153" i="16"/>
  <c r="M126" i="16"/>
  <c r="L106" i="11"/>
  <c r="B59" i="21"/>
  <c r="B45" i="21"/>
  <c r="B20" i="21"/>
  <c r="B30" i="21"/>
  <c r="Q150" i="16" l="1"/>
  <c r="R150" i="16"/>
  <c r="N69" i="11"/>
  <c r="L119" i="11" l="1"/>
  <c r="N126" i="16" s="1"/>
  <c r="L35" i="11"/>
  <c r="K127" i="16" l="1"/>
  <c r="O127" i="11" l="1"/>
  <c r="O120" i="11" l="1"/>
  <c r="P120" i="11" l="1"/>
  <c r="P127" i="11" s="1"/>
  <c r="Q120" i="11" l="1"/>
  <c r="B102" i="21"/>
  <c r="K119" i="11"/>
  <c r="N149" i="16"/>
  <c r="N119" i="11"/>
  <c r="M153" i="16"/>
  <c r="M117" i="11" l="1"/>
  <c r="L117" i="11"/>
  <c r="N113" i="11"/>
  <c r="N112" i="11" s="1"/>
  <c r="M115" i="11"/>
  <c r="L115" i="11"/>
  <c r="R128" i="16" l="1"/>
  <c r="N68" i="11"/>
  <c r="R153" i="16"/>
  <c r="B88" i="21"/>
  <c r="B79" i="21"/>
  <c r="B76" i="21"/>
  <c r="B75" i="21" s="1"/>
  <c r="B72" i="21"/>
  <c r="B69" i="21"/>
  <c r="B54" i="21"/>
  <c r="B17" i="21"/>
  <c r="B13" i="21"/>
  <c r="B41" i="21" l="1"/>
  <c r="B83" i="21"/>
  <c r="B103" i="21" l="1"/>
  <c r="G127" i="16" l="1"/>
  <c r="P123" i="16"/>
  <c r="K82" i="11" l="1"/>
  <c r="L82" i="11" l="1"/>
  <c r="K92" i="11" l="1"/>
  <c r="K87" i="11"/>
  <c r="K80" i="11" l="1"/>
  <c r="M160" i="16" l="1"/>
  <c r="L104" i="11" l="1"/>
  <c r="K148" i="16" l="1"/>
  <c r="M113" i="11" l="1"/>
  <c r="L113" i="11"/>
  <c r="L112" i="11" s="1"/>
  <c r="M112" i="11" l="1"/>
  <c r="M68" i="11" s="1"/>
  <c r="N64" i="11"/>
  <c r="N61" i="11"/>
  <c r="N58" i="11"/>
  <c r="N56" i="11"/>
  <c r="N53" i="11"/>
  <c r="N51" i="11"/>
  <c r="N48" i="11"/>
  <c r="N42" i="11"/>
  <c r="M64" i="11"/>
  <c r="M61" i="11"/>
  <c r="M58" i="11"/>
  <c r="M56" i="11"/>
  <c r="M53" i="11"/>
  <c r="M51" i="11"/>
  <c r="M48" i="11"/>
  <c r="M42" i="11"/>
  <c r="Q149" i="16" l="1"/>
  <c r="R149" i="16"/>
  <c r="N16" i="11"/>
  <c r="M16" i="11"/>
  <c r="N67" i="11"/>
  <c r="M67" i="11"/>
  <c r="M47" i="11"/>
  <c r="M46" i="11" s="1"/>
  <c r="M45" i="11" s="1"/>
  <c r="N47" i="11"/>
  <c r="N46" i="11" s="1"/>
  <c r="N45" i="11" s="1"/>
  <c r="L80" i="11"/>
  <c r="L37" i="11"/>
  <c r="L27" i="11"/>
  <c r="N15" i="11" l="1"/>
  <c r="R126" i="16" s="1"/>
  <c r="R123" i="16" s="1"/>
  <c r="R147" i="16"/>
  <c r="L19" i="11" l="1"/>
  <c r="N148" i="16" l="1"/>
  <c r="N147" i="16" s="1"/>
  <c r="K153" i="16"/>
  <c r="N123" i="16" l="1"/>
  <c r="M123" i="16" l="1"/>
  <c r="K123" i="16" s="1"/>
  <c r="K126" i="16"/>
  <c r="L70" i="11"/>
  <c r="L109" i="11"/>
  <c r="L69" i="11" s="1"/>
  <c r="L31" i="11"/>
  <c r="H150" i="16" l="1"/>
  <c r="G150" i="16" s="1"/>
  <c r="I179" i="16"/>
  <c r="H179" i="16"/>
  <c r="G179" i="16"/>
  <c r="L178" i="16"/>
  <c r="K178" i="16"/>
  <c r="J178" i="16"/>
  <c r="K161" i="16" l="1"/>
  <c r="K160" i="16"/>
  <c r="K159" i="16"/>
  <c r="K157" i="16"/>
  <c r="K156" i="16"/>
  <c r="K155" i="16"/>
  <c r="K154" i="16"/>
  <c r="K152" i="16"/>
  <c r="G152" i="16" s="1"/>
  <c r="K151" i="16"/>
  <c r="G151" i="16" s="1"/>
  <c r="K149" i="16"/>
  <c r="K158" i="16"/>
  <c r="K129" i="16"/>
  <c r="H154" i="16"/>
  <c r="O147" i="16"/>
  <c r="M147" i="16"/>
  <c r="L147" i="16"/>
  <c r="J147" i="16"/>
  <c r="K147" i="16" l="1"/>
  <c r="G154" i="16"/>
  <c r="G155" i="16"/>
  <c r="G156" i="16"/>
  <c r="G157" i="16"/>
  <c r="G158" i="16"/>
  <c r="G159" i="16"/>
  <c r="G129" i="16"/>
  <c r="K125" i="16"/>
  <c r="G125" i="16" s="1"/>
  <c r="N180" i="16" l="1"/>
  <c r="O180" i="16"/>
  <c r="J92" i="16"/>
  <c r="I92" i="16"/>
  <c r="H92" i="16"/>
  <c r="L96" i="11"/>
  <c r="K96" i="11"/>
  <c r="K104" i="11"/>
  <c r="L92" i="11"/>
  <c r="L87" i="11"/>
  <c r="Q147" i="16" l="1"/>
  <c r="I180" i="16"/>
  <c r="I178" i="16" s="1"/>
  <c r="O178" i="16"/>
  <c r="N178" i="16"/>
  <c r="H180" i="16"/>
  <c r="H178" i="16" s="1"/>
  <c r="L101" i="11"/>
  <c r="K101" i="11"/>
  <c r="L78" i="11"/>
  <c r="K78" i="11"/>
  <c r="L75" i="11"/>
  <c r="K75" i="11"/>
  <c r="L73" i="11"/>
  <c r="K73" i="11"/>
  <c r="K70" i="11"/>
  <c r="L64" i="11"/>
  <c r="K64" i="11"/>
  <c r="L61" i="11"/>
  <c r="I128" i="16" s="1"/>
  <c r="G128" i="16" s="1"/>
  <c r="K61" i="11"/>
  <c r="L58" i="11"/>
  <c r="K58" i="11"/>
  <c r="L56" i="11"/>
  <c r="K56" i="11"/>
  <c r="L53" i="11"/>
  <c r="K53" i="11"/>
  <c r="L51" i="11"/>
  <c r="K51" i="11"/>
  <c r="L48" i="11"/>
  <c r="K48" i="11"/>
  <c r="K33" i="11"/>
  <c r="L29" i="11"/>
  <c r="K29" i="11"/>
  <c r="K27" i="11" s="1"/>
  <c r="L42" i="11"/>
  <c r="L39" i="11"/>
  <c r="L33" i="11"/>
  <c r="K39" i="11"/>
  <c r="K37" i="11" s="1"/>
  <c r="K42" i="11"/>
  <c r="L24" i="11"/>
  <c r="K24" i="11"/>
  <c r="L22" i="11"/>
  <c r="K22" i="11"/>
  <c r="K19" i="11"/>
  <c r="L18" i="11" l="1"/>
  <c r="L17" i="11" s="1"/>
  <c r="H153" i="16"/>
  <c r="I123" i="16"/>
  <c r="I153" i="16"/>
  <c r="I147" i="16" s="1"/>
  <c r="G148" i="16"/>
  <c r="H149" i="16"/>
  <c r="G149" i="16" s="1"/>
  <c r="L68" i="11"/>
  <c r="K47" i="11"/>
  <c r="K46" i="11" s="1"/>
  <c r="K45" i="11" s="1"/>
  <c r="K69" i="11"/>
  <c r="K68" i="11" s="1"/>
  <c r="L47" i="11"/>
  <c r="L46" i="11" s="1"/>
  <c r="L45" i="11" s="1"/>
  <c r="K18" i="11"/>
  <c r="K17" i="11" s="1"/>
  <c r="K16" i="11" s="1"/>
  <c r="G153" i="16" l="1"/>
  <c r="H147" i="16"/>
  <c r="G147" i="16" s="1"/>
  <c r="L16" i="11"/>
  <c r="L67" i="11"/>
  <c r="K67" i="11"/>
  <c r="H126" i="16" l="1"/>
  <c r="G126" i="16" s="1"/>
  <c r="G123" i="16" s="1"/>
  <c r="L15" i="11"/>
  <c r="M180" i="16"/>
  <c r="M178" i="16" s="1"/>
  <c r="K15" i="11"/>
  <c r="H160" i="16"/>
  <c r="G180" i="16" l="1"/>
  <c r="G178" i="16" s="1"/>
  <c r="G160" i="16"/>
  <c r="H123" i="16"/>
</calcChain>
</file>

<file path=xl/sharedStrings.xml><?xml version="1.0" encoding="utf-8"?>
<sst xmlns="http://schemas.openxmlformats.org/spreadsheetml/2006/main" count="1376" uniqueCount="447">
  <si>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</si>
  <si>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</si>
  <si>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</si>
  <si>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</si>
  <si>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</si>
  <si>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</si>
  <si>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</si>
  <si>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</si>
  <si>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</si>
  <si>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</si>
  <si>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</si>
  <si>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</si>
  <si>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</si>
  <si>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</si>
  <si>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</si>
  <si>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</si>
  <si>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</si>
  <si>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</si>
  <si>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</si>
  <si>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</si>
  <si>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</si>
  <si>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</si>
  <si>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</si>
  <si>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</si>
  <si>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</si>
  <si>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</si>
  <si>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</si>
  <si>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</si>
  <si>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</si>
  <si>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</si>
  <si>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</si>
  <si>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</si>
  <si>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</si>
  <si>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</si>
  <si>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</si>
  <si>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</si>
  <si>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</si>
  <si>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</si>
  <si>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</si>
  <si>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</si>
  <si>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</si>
  <si>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</si>
  <si>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</si>
  <si>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</si>
  <si>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</si>
  <si>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</si>
  <si>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</si>
  <si>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</si>
  <si>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</si>
  <si>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</si>
  <si>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</si>
  <si>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</si>
  <si>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</si>
  <si>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</si>
  <si>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</si>
  <si>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</si>
  <si>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</si>
  <si>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</si>
  <si>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</si>
  <si>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</si>
  <si>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</si>
  <si>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</si>
  <si>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</si>
  <si>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</si>
  <si>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</si>
  <si>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</si>
  <si>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0290</t>
  </si>
  <si>
    <t>всего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</si>
  <si>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</si>
  <si>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</si>
  <si>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</si>
  <si>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</si>
  <si>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</si>
  <si>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</si>
  <si>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211</t>
  </si>
  <si>
    <t>2 Средства областного бюджета</t>
  </si>
  <si>
    <t>Прочие выплаты</t>
  </si>
  <si>
    <t>310</t>
  </si>
  <si>
    <t>3 Средства муниципального бюджета</t>
  </si>
  <si>
    <t>4 Средства от оказания платных услуг, а так же от иной приносящей доход деятельности</t>
  </si>
  <si>
    <t>03</t>
  </si>
  <si>
    <t>в т.ч.</t>
  </si>
  <si>
    <t>1.  Сведения о деятельности бюджетного (автономного) учреждения</t>
  </si>
  <si>
    <t>3. Другая информация, характеризующая деятельность учреждения:</t>
  </si>
  <si>
    <t>(наименование учреждения)</t>
  </si>
  <si>
    <t>СОГЛАСОВАНО</t>
  </si>
  <si>
    <t>Сумма</t>
  </si>
  <si>
    <t>03 000000000000000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</si>
  <si>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</si>
  <si>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</si>
  <si>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</si>
  <si>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</si>
  <si>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</si>
  <si>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</si>
  <si>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</si>
  <si>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</si>
  <si>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</si>
  <si>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</si>
  <si>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</si>
  <si>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</si>
  <si>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</si>
  <si>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</si>
  <si>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</si>
  <si>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</si>
  <si>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</si>
  <si>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</si>
  <si>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</si>
  <si>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</si>
  <si>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</si>
  <si>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</si>
  <si>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</si>
  <si>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</si>
  <si>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9030</t>
  </si>
  <si>
    <t>9031</t>
  </si>
  <si>
    <t>851</t>
  </si>
  <si>
    <t>852</t>
  </si>
  <si>
    <t>853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</si>
  <si>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</si>
  <si>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</si>
  <si>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</si>
  <si>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</si>
  <si>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</si>
  <si>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</si>
  <si>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</si>
  <si>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</si>
  <si>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</si>
  <si>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</si>
  <si>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</si>
  <si>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</si>
  <si>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</si>
  <si>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</si>
  <si>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</si>
  <si>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</si>
  <si>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</si>
  <si>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</si>
  <si>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</si>
  <si>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</si>
  <si>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</si>
  <si>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</si>
  <si>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</si>
  <si>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</si>
  <si>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</si>
  <si>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</si>
  <si>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</si>
  <si>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</si>
  <si>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</si>
  <si>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</si>
  <si>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</si>
  <si>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</si>
  <si>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</si>
  <si>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</si>
  <si>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</si>
  <si>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</si>
  <si>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</si>
  <si>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</si>
  <si>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</si>
  <si>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</si>
  <si>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</si>
  <si>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</si>
  <si>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</si>
  <si>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</si>
  <si>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</si>
  <si>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</si>
  <si>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</si>
  <si>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</si>
  <si>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</si>
  <si>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</si>
  <si>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</si>
  <si>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</si>
  <si>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</si>
  <si>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</si>
  <si>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</si>
  <si>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</si>
  <si>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</si>
  <si>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</si>
  <si>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</si>
  <si>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</si>
  <si>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</si>
  <si>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</si>
  <si>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</si>
  <si>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</si>
  <si>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</si>
  <si>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</si>
  <si>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</si>
  <si>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</si>
  <si>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</si>
  <si>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</si>
  <si>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</si>
  <si>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</si>
  <si>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</si>
  <si>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</si>
  <si>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</si>
  <si>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</si>
  <si>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</si>
  <si>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</si>
  <si>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</si>
  <si>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</si>
  <si>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</si>
  <si>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</si>
  <si>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</si>
  <si>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</si>
  <si>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</si>
  <si>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</si>
  <si>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</si>
  <si>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</si>
  <si>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</si>
  <si>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</si>
  <si>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Расшифровка расходов</t>
  </si>
  <si>
    <t>(наименование организации)</t>
  </si>
  <si>
    <t>Метод расчета *</t>
  </si>
  <si>
    <t xml:space="preserve">Приложение № 3 к приказу Управления образования города Ростова-на-Дону  от    №   </t>
  </si>
  <si>
    <t>Х</t>
  </si>
  <si>
    <t>Сумма выплат по расходам на закупку товаров, работ и услуг, руб</t>
  </si>
  <si>
    <t>всего закупки</t>
  </si>
  <si>
    <t>344018, г.Ростов-на-Дону, пер.Халтуринский, 206 А</t>
  </si>
  <si>
    <t>муниципальное автономное дошкольное образовательное учреждение города Ростова-на-Дону «Детский сад № 199»</t>
  </si>
  <si>
    <r>
      <t xml:space="preserve">1.1. Цели деятельности учреждения. Основной целью деятельности МАДОУ является </t>
    </r>
    <r>
      <rPr>
        <sz val="12"/>
        <rFont val="Times New Roman"/>
        <family val="1"/>
        <charset val="204"/>
      </rPr>
      <t>образовательная деятельность по образовательным программам дошкольного образования, присмотр и уход.</t>
    </r>
  </si>
  <si>
    <r>
      <t>1.2. Виды деятельности учреждения. МАДОУ осуществляют в установленном действующим законодательством порядке следующие основные виды деятельности: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- предоставление общедоступного бесплатного дошкольного образования,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предоставление дополнительного образования в МАДОУ,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присмотр и уход за детьми.</t>
    </r>
  </si>
  <si>
    <t>2020 год</t>
  </si>
  <si>
    <t>Гл. бухгалтер</t>
  </si>
  <si>
    <t>231-80-03</t>
  </si>
  <si>
    <t>Ломова И.Э.</t>
  </si>
  <si>
    <t>Сумма ВСЕГО 2020
(без учета остатка)</t>
  </si>
  <si>
    <t>621</t>
  </si>
  <si>
    <t>1 Средства федерального бюджета</t>
  </si>
  <si>
    <t>03 000000000000211</t>
  </si>
  <si>
    <t>03 000000000000213</t>
  </si>
  <si>
    <t>020701022010059062102110000</t>
  </si>
  <si>
    <t>020701022010059062102130000</t>
  </si>
  <si>
    <t>020701022010059062102250000</t>
  </si>
  <si>
    <t>020701022010059062102259028</t>
  </si>
  <si>
    <t>020701022010059062102259029</t>
  </si>
  <si>
    <t>020701022010059062102259241</t>
  </si>
  <si>
    <t>020701022010059062102260000</t>
  </si>
  <si>
    <t>020701022010059062102269028</t>
  </si>
  <si>
    <t>01+02+03</t>
  </si>
  <si>
    <t>Заведующий МАДОУ №199</t>
  </si>
  <si>
    <t>И.Э.Ломова</t>
  </si>
  <si>
    <t>1.3. Перечень платных образовательных услуг утверждается Заведующим МАДОУ, цены и тарифы на оказание данных услуг постановлением Администрации города Ростова-на-Дону от 15.12.2017г. №1292 "О внесении изменений в постановление Администрации города Ростова-на-Дону от 27.02.2012 №111 "Об утверждении тарифов на платные образовательные услуги, предоставляемые муниципальными образовательными учреждениями Октябрьского района города Ростова-на-Дону" (ред. от 04.10.2016)</t>
  </si>
  <si>
    <t>Музыкально-ритмические занятия</t>
  </si>
  <si>
    <t>Развивающие занятия по изодеятельности</t>
  </si>
  <si>
    <t>Обучение игре на музыкальных инструментах</t>
  </si>
  <si>
    <t>Театрализованная деятельность</t>
  </si>
  <si>
    <t>Логопедическая помощь детям</t>
  </si>
  <si>
    <t>Занятия по изобразительному искусству</t>
  </si>
  <si>
    <t>Занятия по приобретению умений и навыков научно-исследовательской деятельности</t>
  </si>
  <si>
    <t>Адаптация детей к школьным условиям</t>
  </si>
  <si>
    <t>Изучение иностранного языка</t>
  </si>
  <si>
    <t>Занятия по подготовке детей к школе</t>
  </si>
  <si>
    <t>Занятия с психологом</t>
  </si>
  <si>
    <t>Обучение игре в шахматы</t>
  </si>
  <si>
    <t>Спортивно-оздоровительные занятия с детьми</t>
  </si>
  <si>
    <t>Компьютерные игры</t>
  </si>
  <si>
    <t>Начальник МКУ "Отдел образования Октябрьского района"</t>
  </si>
  <si>
    <t>_______________И.Э. Ломова</t>
  </si>
  <si>
    <t xml:space="preserve"> Согласно проведенного анализа рынка коммерческих предложений - Размещение информации об организации в газете  на сумму 15000руб. </t>
  </si>
  <si>
    <t>Согласно коммерческого предложения ООО "ММЦ "Гиппократ" стоимость медосмотра на одного человека 1500,00руб /20*1500,000=30000,00)</t>
  </si>
  <si>
    <t>Согласно коммерческого предложения ИП Волкова С.В. Стоимость оказания услуги по сопровождению систем "АЦК-транспорт", "ППО "СУФД-онлайн" за 12 месяцев составляет 15 600,00</t>
  </si>
  <si>
    <t>Потребность моющих средств в месяц на одну группу:
Comet 400 гр – 2 шт. (2*8+пищеблок(3шт)+подсобные помещения(2шт)=21*12=252)
БОС – для стирки постельного белья и полотенец- 12,5 шт в месяц(12,5*12=96)
Порошок стиральный – норма 0,23 кг. на 1 ребенка. (0,23*251=57,73кг. в месяц на детский сад 57,73*12=692,76)
Универсальное моющие средство «Прогрессин» 5 л. – для мытья группы 1 шт. на 1 группу в месяц и по 2 шт. на пищеблок 2 помещ. дет.сада ( 1*8+2+2= 12*12=150) 
Моющее средство д/посуд, машин – на группы (1*8+2=10*12=120
Моющие средство д/дезинфекции «DOMESTOS»  - 2 шт. на группу (2*8+пищеблок(1шт)+подсобные помещения(1шт)=18*12=216)
Жидкое мыло 5 л - для мытья рук на 1 группу в месяц по 1 шт.  и по 1 шт. на пищеблок и общественные места (  1,5*8+2= 14*12=168)</t>
  </si>
  <si>
    <t>Согласно проведенного анализа рынка коммерческих предложений -проведение дератизации, дезинфекции и дезинсекции помещений учреждения на площади в 664,12м2, 664,12*12мес.=итого 7969,48</t>
  </si>
  <si>
    <t>Согласно коммерческого предложения (по наименьшей цене) ООО "Донтехуниверсал" техническое обслуживание исправных и работоспособных установок пожарной сигнализации (1 установка) и оповещения о пожаре (1 установка)  в месчяц 5700,00 рублей. 5700*12</t>
  </si>
  <si>
    <t>Согласно коммерческого предложения на дистанционный мониторинг технического состояния абонентского комплекта ОКО-3 (1 установка) с выводом радиосигнала при срабатывании автоматической пожарной сигнализации в центр управления в кризисных ситуациях "01" МЧС России по Ростовской области в месяц 4012*12</t>
  </si>
  <si>
    <t>Согласно коммерческого предложения ООО "ММЦ "Гиппократ" стоимость медосмотра на одного человека 1520,00 руб. (1520,00*12=18240,00)</t>
  </si>
  <si>
    <t>Согласно коммерческого предложения ООО "ММЦ "Гиппократ" стоимость санитарно-гигиенической аттестации на одного человека 370,00 руб. (12*370,00=4440,00)</t>
  </si>
  <si>
    <t xml:space="preserve"> Управления вневедомственной охраны по городу Ростову-на-Дону  в 2018  стоимость услуг охраны с помощью средств тревожной сигнализации, подключенных к ПЦО составит 2395,00*12</t>
  </si>
  <si>
    <t>МАДОУ № 199</t>
  </si>
  <si>
    <t>Субсидии на тепло</t>
  </si>
  <si>
    <t>Субсидии на электроэнергию</t>
  </si>
  <si>
    <t>Субсидии на воду</t>
  </si>
  <si>
    <t>9721</t>
  </si>
  <si>
    <t>9730</t>
  </si>
  <si>
    <t>9740</t>
  </si>
  <si>
    <t>020701022010059062102239721</t>
  </si>
  <si>
    <t>020701022010059062102239730</t>
  </si>
  <si>
    <t>020701022010059062102239740</t>
  </si>
  <si>
    <t>02070102201005906210223</t>
  </si>
  <si>
    <t>9508</t>
  </si>
  <si>
    <t>03 000000000000310</t>
  </si>
  <si>
    <t>020701022010059062102919030</t>
  </si>
  <si>
    <t>020701022010059062102919031</t>
  </si>
  <si>
    <t>0291</t>
  </si>
  <si>
    <t>Питание согласно расчетам</t>
  </si>
  <si>
    <t>020701022010059062103100000</t>
  </si>
  <si>
    <t>На оплату больничных сотрудника, за первые три дня</t>
  </si>
  <si>
    <t>010701021017202062103460000</t>
  </si>
  <si>
    <t>020701021017202062102660000</t>
  </si>
  <si>
    <t>020701022010059062103450000</t>
  </si>
  <si>
    <t>Списочный состав детей МАДОУ  № 199 на 01.11.2018г. 270 чел.  На балансе учреждения числится : - 270 подушек и 270 одеял, из них подлежит списанию 170 шт. со 100% износом, следовательно необходимо закупить 170 шт. подушек и 170 одеял.  Наволочек необходимо закупить 270 шт., наматрасников 270 шт</t>
  </si>
  <si>
    <t>020701022010059062103460000</t>
  </si>
  <si>
    <t>Необходима замена хозяйственного инвентаря: веники, ведра, швабры, метла, щетки и т.п.</t>
  </si>
  <si>
    <t>03 000000000000346</t>
  </si>
  <si>
    <t>03 000000000000342</t>
  </si>
  <si>
    <t>Т.В. Щенникова</t>
  </si>
  <si>
    <t>Приобретение картофелечистки</t>
  </si>
  <si>
    <t>Смета на ремонт групп</t>
  </si>
  <si>
    <t>прогноз 2021 год</t>
  </si>
  <si>
    <t>0266</t>
  </si>
  <si>
    <t>0346</t>
  </si>
  <si>
    <t>0342</t>
  </si>
  <si>
    <t>03 000000000000291</t>
  </si>
  <si>
    <t>Налог на имущество</t>
  </si>
  <si>
    <t>Налог на землю</t>
  </si>
  <si>
    <t>Щенникова Т.В.</t>
  </si>
  <si>
    <t xml:space="preserve"> 2021 год</t>
  </si>
  <si>
    <t>622</t>
  </si>
  <si>
    <t>Субсидии на капитальный ремонт основных средств (капитальный ремонт зданий, сооружений, коммуникаций и благоустройство территории(ремонт оборудования не входит)</t>
  </si>
  <si>
    <t xml:space="preserve">2.4. Балансовая стоимость особо ценного движимого муниципального имущества на    </t>
  </si>
  <si>
    <t>Сумма ВСЕГО 2021
(без учета остатка)</t>
  </si>
  <si>
    <t>Начисление на заработную плату</t>
  </si>
  <si>
    <t>"Увеличение стоимости продуктов питания"</t>
  </si>
  <si>
    <t>"Увеличение стоимости прочих оборотных запасов (материалов)"</t>
  </si>
  <si>
    <t xml:space="preserve">*Изготовление СКПЭП для сайта gosuslugi.ru zakupki.gov.ru, zapret-info.gov.ru - 1900,00.                                                                                        </t>
  </si>
  <si>
    <t>Приобретение товаров для детского творчества</t>
  </si>
  <si>
    <t>Обслуживание  узла учета тела ООО "Донтеплосервис"  2500,00*12 мес</t>
  </si>
  <si>
    <t>166854,72*30,2%=50 390,13 (платные услуги)</t>
  </si>
  <si>
    <t>Питание согласно расчетам (родительские средства)</t>
  </si>
  <si>
    <t>Увеличение стоимости прочих оборотных запасов (материалов)"</t>
  </si>
  <si>
    <t>Социальные пособия, и компенсации персоналу в денежной форме</t>
  </si>
  <si>
    <t>Увеличение стоимости оборотных запасов</t>
  </si>
  <si>
    <t>243</t>
  </si>
  <si>
    <t>9710</t>
  </si>
  <si>
    <t>020701022010059062102239710</t>
  </si>
  <si>
    <t>Субсидии на обращение ТКО</t>
  </si>
  <si>
    <t>доходы от выбытия материальных запасов</t>
  </si>
  <si>
    <t>Услуги по содержанию имущества</t>
  </si>
  <si>
    <t>03 000000000000225</t>
  </si>
  <si>
    <t>Прочие услуги</t>
  </si>
  <si>
    <t xml:space="preserve"> Приобретение оборудования для пищеблока (картофелечистка) в связи со 100% износом.</t>
  </si>
  <si>
    <t>Увеличение стоимости прочих оборотных запасов (материалов)</t>
  </si>
  <si>
    <t>______________С.С. Игнатенко</t>
  </si>
  <si>
    <t>130</t>
  </si>
  <si>
    <t>0297</t>
  </si>
  <si>
    <t>9921</t>
  </si>
  <si>
    <t>9973</t>
  </si>
  <si>
    <t>Субсидии на оплату судебных издержек на основании вступивших в законную силу судебных актов</t>
  </si>
  <si>
    <t>Целевые расходы</t>
  </si>
  <si>
    <t>ИТОГО</t>
  </si>
  <si>
    <t>Расчет по приносящей доход деятельности</t>
  </si>
  <si>
    <t>Субсидии на погашение кредиторской задолженности по водоотведению поверхностных сточных вод</t>
  </si>
  <si>
    <t>Субсидии на погашение кредиторской задолженности за 2017 год по водоотведению поверхностных сточных вод по исполнительному листу</t>
  </si>
  <si>
    <t>Субсидии на оплату госпошлины по по исполнительному листу</t>
  </si>
  <si>
    <t>03 000000000000223</t>
  </si>
  <si>
    <t>831</t>
  </si>
  <si>
    <t>Оплата по исполнительному листу АО "Водоканал" за ПСВ  (платные услуги)</t>
  </si>
  <si>
    <t>1 801,40</t>
  </si>
  <si>
    <t xml:space="preserve">сбор за негативное воздействие на окружающую среду </t>
  </si>
  <si>
    <t>Сбор за негативное воздействие на окружающую среду (платные услуги)</t>
  </si>
  <si>
    <t>Тревож сигнвал  кол-во 2</t>
  </si>
  <si>
    <t>ТО оповещ о пожаре кол-во 2</t>
  </si>
  <si>
    <t>ТО ОКО-3 Кнопка "01"</t>
  </si>
  <si>
    <t>3.1 Численность обучающихся в соответствии с утвержденным комплектованием на 01.09.2019: в т.ч.</t>
  </si>
  <si>
    <t>9311</t>
  </si>
  <si>
    <t>"Увеличение стоимости мягкого инвентаря"</t>
  </si>
  <si>
    <t>Увеличение стоимости мягкого инвентаря</t>
  </si>
  <si>
    <t>0345</t>
  </si>
  <si>
    <t>3.2. Численность обучающихся в соответствии с утвержденным комплектованием на 01.10.2019.</t>
  </si>
  <si>
    <t>отчетный 2019 год</t>
  </si>
  <si>
    <t>прогноз 2022 год</t>
  </si>
  <si>
    <t>всего 2020 год</t>
  </si>
  <si>
    <t xml:space="preserve"> 2022 год</t>
  </si>
  <si>
    <t>на 2020 год очередной финансовый год</t>
  </si>
  <si>
    <t xml:space="preserve">на 2021 год  1-ый год планового периода </t>
  </si>
  <si>
    <t xml:space="preserve">на 2022 год  2-ый год планового периода </t>
  </si>
  <si>
    <t>"__" _________20__ г</t>
  </si>
  <si>
    <t>2 106 263,58</t>
  </si>
  <si>
    <t>970 875,43</t>
  </si>
  <si>
    <t>Согласно сводной тарификации на 14.12.2019года ФОТ  696840,90*12 мес= 8 362090,80 + увеличение на 4%+премии+мат.помощь+результативность+замещения и отпускные+доведение до средней пед.работников. ИТОГО 12058 418,00</t>
  </si>
  <si>
    <t>12058418,00*30,2=3 641 642,00</t>
  </si>
  <si>
    <t>Средства на оплату сотрудникам отпуска по уходу за ребенком до 3-х лет (для 2-х сотрудниц на 12 месяцев:        50,00 руб.*12*2= 1200,00 руб.)</t>
  </si>
  <si>
    <t>Абонентская плата за безлимитный доступ к сети  интернет+ телефон - 3000,00руб. в месяц  *12 месяцев = 36 000,00руб.</t>
  </si>
  <si>
    <t>Количество картриджей для заправк 5 шт. стоимость заправки одного картриджа 550,00 руб. 550*5*12=33000,00 + 2*8500,00 замена чипа на картриджах итого 50000,00</t>
  </si>
  <si>
    <t>Приобретение учебной мебели: шкафы, столы, стулья детские</t>
  </si>
  <si>
    <t>Приобретение интерактивного игрового обрудования</t>
  </si>
  <si>
    <t xml:space="preserve"> Приобретение уличного игрового комплекса</t>
  </si>
  <si>
    <t>Согласно проведенного анализа рынка коммерческих предложений- сопровождение комплекса бухгалтерских программ 1С8 на сумму  40 часов*1300 =52 000,00 руб.</t>
  </si>
  <si>
    <t xml:space="preserve"> Согласно проведенного анализа рынка коммерческих предложений - стоимость програмного обеспечения  для учебного процесса 50000,00 (10*10000,00=100000,00), Microsoft Office 4*22500,00=90000,00</t>
  </si>
  <si>
    <t>Средства на обучение - стоимость курсов на одного человека 2000. Обучающихся 20 воспитателей итого 40 000,00</t>
  </si>
  <si>
    <t>Согласно своднойтарификации на 14.12.2019 года ФОТ 47 360,50*12 мес=568 326,00+ увеличение на 4% + МРОТ+замещения и отпускные ИТОГО 1631885,23  Оплата 2х сторожей в месяц 12130,00+ОТПУСК И ЗАМЕЩЕНИЯ+ПРАЗДНИЧНЫЕ=283578,29</t>
  </si>
  <si>
    <t>1. 1631885,23*30,2%=492 829,34                                                                                   2. 283578,29*30,2%=85640,64</t>
  </si>
  <si>
    <t>Средства на оплату сотрудникам отпуска по уходу за ребенком до 3-х лет (для сотрудницы на 8 месяцев:        50,00 руб.*8= 400,00 руб.)</t>
  </si>
  <si>
    <t xml:space="preserve">Проведение замены жироуловителя </t>
  </si>
  <si>
    <t xml:space="preserve">Проведение замены счетчика для воды </t>
  </si>
  <si>
    <t xml:space="preserve">Согласно проведенного анализа рынка коммерческих предложений - очистка вентиляц.систем кухни от жировых загрязнений итого на сумму 4407,97 руб. </t>
  </si>
  <si>
    <t>Согласно коммерческого предложения на осуществление работ по подготовке системы отопления к отопительному сезону 2020-2021 г  единоразово 70 000,00</t>
  </si>
  <si>
    <t xml:space="preserve">Согласно проведенного анализа рынка коммерческих предложений -  замена дверные блоков здания 106 344,00,                   Проведение ремонта технического оборудования пищеблока - 100 870,27 </t>
  </si>
  <si>
    <t>Текущий ремонт 2-х групповых комнат согласно сметы</t>
  </si>
  <si>
    <t>03 000000000000345</t>
  </si>
  <si>
    <t>Приобретение  мягкого инвентаря (платные услуги)</t>
  </si>
  <si>
    <t xml:space="preserve">Проведения работ поблагоустройству территории  на прилегающей территории </t>
  </si>
  <si>
    <t>Стоимсоть 1 часа преподователей доп. услуг 326,08 запланированных часов 2124.  Основной ФОТ преподователе платных услуг 326,08*2124=692605,63.  Дополнительный ФОТ (30%) - 207781,69                    Итого 900387,32 (платные услуги)</t>
  </si>
  <si>
    <t>Сумма ВСЕГО 2022
(без учета остатка)</t>
  </si>
  <si>
    <t>02070102201005906210310000</t>
  </si>
  <si>
    <t>Согласно проведенного анализа рынка коммерческих предложений -  Овощерезка 50000,00 руб, блендер 30 0000,00. Мебель детская (кровати) 40 шт*3000,00= 120 000,00</t>
  </si>
  <si>
    <t>Спил деревьев согласно разрешения от 04.10.2019г.</t>
  </si>
  <si>
    <t>Начальник Управления образования                                                                                  города Ростова-на-Дону</t>
  </si>
  <si>
    <t>______________В.А. Чернышова</t>
  </si>
  <si>
    <t>НА 2020-2022 год (годы)</t>
  </si>
  <si>
    <t>6. Сведения о средствах, поступающих во временное распоряжение учреждения  на  2020 год</t>
  </si>
  <si>
    <t xml:space="preserve">                                         приложение 1                                          </t>
  </si>
  <si>
    <t>к плану финансово-хозяйственной</t>
  </si>
  <si>
    <t>Начальник Управления образования</t>
  </si>
  <si>
    <t xml:space="preserve">города Ростова-на-Дону </t>
  </si>
  <si>
    <t>_________________ Чернышова В.А.</t>
  </si>
  <si>
    <t>0210172460</t>
  </si>
  <si>
    <t>9331</t>
  </si>
  <si>
    <t>Ремонт техники</t>
  </si>
  <si>
    <t xml:space="preserve">Право использования "СБИС ЭО-Базовый, Бюджет" </t>
  </si>
  <si>
    <t xml:space="preserve"> Техника компьютерная для образовательного процесса:  компьютер в сборе (системный блок, монитор, клавиатура, ком.мышь), ноутобуки</t>
  </si>
  <si>
    <t>Приобретение штор рулонных, жалюзи вертикальные в группы</t>
  </si>
  <si>
    <t>Приобретение канцелярских изделий,  товаров для детского творчества</t>
  </si>
  <si>
    <t xml:space="preserve">  Приобретение игрушек,  товаров для детского творчества, учебного пособия, канцтоваров, картриджей</t>
  </si>
  <si>
    <t xml:space="preserve">Согласно проведенного анализа рынка коммерческих предложений -вывоз ТОПП ежемес.платеж 4583,33*12 мес.=итого 55 000,00руб. </t>
  </si>
  <si>
    <t xml:space="preserve">Лимит потребления тепловой энергии на 2020 год (согласно утвержденным лимитам) 283,55 Гкал * 2,65 тариф = итого 750,8тыс.руб. </t>
  </si>
  <si>
    <t>Лимит потребления электроэнергии на 2020 год( согласно утвержденным лимитам) 108,32 тыс. квт/ч *8,00 = итого 866,5 тыс. руб.</t>
  </si>
  <si>
    <t xml:space="preserve">Лимит потребления водоснабжения на  2020 год 4545 куб.м. * 23,00=  197,6 тыс.  руб.Лимит потребления водоотведения: 4713 куб.м.* 29,85= 135,7 тыс.руб Лимит потребления ПСВ 1029,2*29,83 =30,7 тыс.р. итого: 364,00 тыс руб. , </t>
  </si>
  <si>
    <t xml:space="preserve">Согласно Коммерческого предложения ООО "Пожарная автоматика" стоимость одного месяца обслуживания тревожной сигнализации (2шт) 1000*12=12000 </t>
  </si>
  <si>
    <t>Согласно расчетам, в соответствии с главой 30 НК РФ  налог на имущество: средня  ост. ст-ть недвиж имущества 2071136,36*2,2%= 45565,00 (за счет бюджетных средств 45300,00)</t>
  </si>
  <si>
    <t>Налог на имущество: средня  ост. ст-ть недвиж имущества 2071136,36*2,2%= 45565,00 (за счет платных услуг 265,00)</t>
  </si>
  <si>
    <t>Согласно расчетам, в соответствие со статьей 387 главы 31 «Земельный налог» Налогового кодекса РФ: кадастровая стоимость 70 988 770,88*1,5%= 1064832 (за счет бюджетных средств 990 300,00)</t>
  </si>
  <si>
    <t>Налог на землю: кадастровая стоимость 70 988 770,88*1,5%= 1064832 (за счет за счет платных услуг 74 532,00)</t>
  </si>
  <si>
    <t>010701021017246062102110000</t>
  </si>
  <si>
    <t>010701021017246062102130000</t>
  </si>
  <si>
    <t>010701021017246062102660000</t>
  </si>
  <si>
    <t>010701021017246062102210000</t>
  </si>
  <si>
    <t>010701021017246062102250000</t>
  </si>
  <si>
    <t>010701021017246062102260000</t>
  </si>
  <si>
    <t>01070102101746062102260000</t>
  </si>
  <si>
    <t>010701021017246062103100000</t>
  </si>
  <si>
    <t>010701021017246062103460000</t>
  </si>
  <si>
    <t>0210</t>
  </si>
  <si>
    <t>9240</t>
  </si>
  <si>
    <t>02101S3740</t>
  </si>
  <si>
    <t xml:space="preserve"> </t>
  </si>
  <si>
    <t>010701021017204602102660000</t>
  </si>
  <si>
    <t>020701022010059062103429331</t>
  </si>
  <si>
    <t xml:space="preserve">Согласно проведенного анализа рынка коммерческих предложений -программный продукт новой версии «ПАРУС-Бюджет8» модуль «Сведение отчетности. Абонентский пункт» в режиме On-line.- 7630,00 руб.,  Модуль программный продукт Управление имуществом, учет обязательств - 6500,00 </t>
  </si>
  <si>
    <t>" 26"  декабря  2019 г.</t>
  </si>
  <si>
    <t>"  26"  декабря  2019 г.</t>
  </si>
  <si>
    <t xml:space="preserve">2.1. Балансовая стоимость недвижимого муниципального имущества на  "26"  декабря  2019 г.   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</si>
  <si>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  "26"  декабря  2019 г.  (стоимость имущества приобретенного учреждением за счет доходов, полученных от иной приносящей доход деятельности) </t>
  </si>
  <si>
    <t>2.3. Балансовая стоимость движимого муниципального имущества на    "26"  декабря  2019 г.</t>
  </si>
  <si>
    <t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"26"  декабря  2019 г.</t>
  </si>
  <si>
    <t>2.6. Остаточная стоимость недвижимого муниципального имущества на "26"  декабря  2019 г.</t>
  </si>
  <si>
    <t>2.7. Остаточная стоимость особо ценного движимого имущества на "26"  декабря  2019 г.</t>
  </si>
  <si>
    <t>5. Показатели выплаты по расходам на закупку товаров, работ, услуг учреждения "26"  декабря  2019 г.</t>
  </si>
  <si>
    <t>деятельности на "26"  декабря  2019  год</t>
  </si>
  <si>
    <t>по состоянию на "26"  декабря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</si>
</sst>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30" fillId="0" borderId="0"/>
    <xf numFmtId="164" fontId="24" fillId="0" borderId="0" applyFont="0" applyFill="0" applyBorder="0" applyAlignment="0" applyProtection="0"/>
  </cellStyleXfs>
  <cellXfs count="391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5" fillId="0" borderId="4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justify" vertical="top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4" fillId="0" borderId="3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right" wrapText="1"/>
    </xf>
    <xf numFmtId="49" fontId="10" fillId="4" borderId="1" xfId="0" applyNumberFormat="1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" fontId="12" fillId="3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" fontId="12" fillId="4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/>
    <xf numFmtId="49" fontId="5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49" fontId="4" fillId="0" borderId="1" xfId="0" applyNumberFormat="1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4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0" fontId="4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49" fontId="4" fillId="2" borderId="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Border="1" applyAlignment="1" applyProtection="1">
      <alignment horizontal="center" wrapText="1"/>
      <protection locked="0"/>
    </xf>
    <xf numFmtId="4" fontId="5" fillId="2" borderId="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4" fontId="4" fillId="3" borderId="1" xfId="0" applyNumberFormat="1" applyFont="1" applyFill="1" applyBorder="1" applyAlignment="1" applyProtection="1">
      <alignment horizontal="right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 applyProtection="1">
      <alignment horizontal="right" wrapText="1"/>
      <protection locked="0"/>
    </xf>
    <xf numFmtId="4" fontId="5" fillId="5" borderId="1" xfId="0" applyNumberFormat="1" applyFont="1" applyFill="1" applyBorder="1" applyAlignment="1" applyProtection="1">
      <alignment wrapText="1"/>
      <protection locked="0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" fontId="0" fillId="6" borderId="0" xfId="0" applyNumberFormat="1" applyFill="1"/>
    <xf numFmtId="0" fontId="0" fillId="6" borderId="0" xfId="0" applyFill="1"/>
    <xf numFmtId="4" fontId="21" fillId="0" borderId="0" xfId="0" applyNumberFormat="1" applyFont="1"/>
    <xf numFmtId="0" fontId="21" fillId="0" borderId="0" xfId="0" applyFont="1"/>
    <xf numFmtId="49" fontId="0" fillId="0" borderId="0" xfId="0" applyNumberFormat="1" applyAlignment="1">
      <alignment wrapText="1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3" fontId="4" fillId="2" borderId="0" xfId="0" applyNumberFormat="1" applyFont="1" applyFill="1" applyBorder="1" applyAlignment="1" applyProtection="1">
      <alignment vertical="center" wrapText="1"/>
      <protection locked="0"/>
    </xf>
    <xf numFmtId="4" fontId="4" fillId="2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vertical="top" wrapText="1"/>
      <protection locked="0"/>
    </xf>
    <xf numFmtId="4" fontId="2" fillId="0" borderId="1" xfId="0" applyNumberFormat="1" applyFont="1" applyBorder="1" applyAlignment="1" applyProtection="1">
      <alignment vertical="top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wrapText="1"/>
    </xf>
    <xf numFmtId="49" fontId="19" fillId="6" borderId="1" xfId="0" applyNumberFormat="1" applyFont="1" applyFill="1" applyBorder="1"/>
    <xf numFmtId="49" fontId="23" fillId="0" borderId="1" xfId="0" applyNumberFormat="1" applyFont="1" applyBorder="1"/>
    <xf numFmtId="0" fontId="2" fillId="2" borderId="0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9" fontId="25" fillId="0" borderId="1" xfId="0" applyNumberFormat="1" applyFont="1" applyBorder="1"/>
    <xf numFmtId="49" fontId="0" fillId="2" borderId="1" xfId="0" applyNumberFormat="1" applyFill="1" applyBorder="1"/>
    <xf numFmtId="4" fontId="0" fillId="2" borderId="1" xfId="0" applyNumberFormat="1" applyFill="1" applyBorder="1"/>
    <xf numFmtId="4" fontId="23" fillId="2" borderId="1" xfId="0" applyNumberFormat="1" applyFont="1" applyFill="1" applyBorder="1"/>
    <xf numFmtId="49" fontId="0" fillId="2" borderId="1" xfId="0" applyNumberFormat="1" applyFill="1" applyBorder="1" applyAlignment="1">
      <alignment wrapText="1"/>
    </xf>
    <xf numFmtId="49" fontId="24" fillId="2" borderId="1" xfId="0" applyNumberFormat="1" applyFont="1" applyFill="1" applyBorder="1"/>
    <xf numFmtId="49" fontId="23" fillId="2" borderId="1" xfId="0" applyNumberFormat="1" applyFont="1" applyFill="1" applyBorder="1"/>
    <xf numFmtId="0" fontId="20" fillId="2" borderId="0" xfId="0" applyFont="1" applyFill="1"/>
    <xf numFmtId="4" fontId="21" fillId="2" borderId="0" xfId="0" applyNumberFormat="1" applyFont="1" applyFill="1"/>
    <xf numFmtId="49" fontId="21" fillId="2" borderId="0" xfId="0" applyNumberFormat="1" applyFont="1" applyFill="1" applyAlignment="1">
      <alignment wrapText="1"/>
    </xf>
    <xf numFmtId="49" fontId="0" fillId="2" borderId="1" xfId="0" applyNumberFormat="1" applyFont="1" applyFill="1" applyBorder="1"/>
    <xf numFmtId="4" fontId="3" fillId="0" borderId="1" xfId="0" applyNumberFormat="1" applyFont="1" applyBorder="1"/>
    <xf numFmtId="49" fontId="27" fillId="2" borderId="1" xfId="0" applyNumberFormat="1" applyFont="1" applyFill="1" applyBorder="1"/>
    <xf numFmtId="49" fontId="28" fillId="2" borderId="1" xfId="0" applyNumberFormat="1" applyFont="1" applyFill="1" applyBorder="1"/>
    <xf numFmtId="4" fontId="26" fillId="2" borderId="1" xfId="0" applyNumberFormat="1" applyFont="1" applyFill="1" applyBorder="1"/>
    <xf numFmtId="49" fontId="19" fillId="2" borderId="1" xfId="0" applyNumberFormat="1" applyFont="1" applyFill="1" applyBorder="1"/>
    <xf numFmtId="4" fontId="3" fillId="0" borderId="1" xfId="0" applyNumberFormat="1" applyFont="1" applyFill="1" applyBorder="1"/>
    <xf numFmtId="0" fontId="3" fillId="0" borderId="1" xfId="0" applyFont="1" applyBorder="1" applyAlignment="1">
      <alignment horizontal="left" vertical="top"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wrapText="1"/>
    </xf>
    <xf numFmtId="4" fontId="23" fillId="6" borderId="1" xfId="0" applyNumberFormat="1" applyFont="1" applyFill="1" applyBorder="1"/>
    <xf numFmtId="4" fontId="4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10" fillId="2" borderId="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right" wrapText="1"/>
    </xf>
    <xf numFmtId="2" fontId="10" fillId="2" borderId="1" xfId="0" applyNumberFormat="1" applyFont="1" applyFill="1" applyBorder="1" applyAlignment="1">
      <alignment horizontal="right" wrapText="1"/>
    </xf>
    <xf numFmtId="4" fontId="4" fillId="2" borderId="0" xfId="0" applyNumberFormat="1" applyFont="1" applyFill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1" xfId="0" applyNumberFormat="1" applyBorder="1"/>
    <xf numFmtId="0" fontId="32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justify" vertical="center"/>
    </xf>
    <xf numFmtId="4" fontId="5" fillId="2" borderId="0" xfId="0" applyNumberFormat="1" applyFont="1" applyFill="1" applyAlignment="1">
      <alignment wrapText="1"/>
    </xf>
    <xf numFmtId="4" fontId="0" fillId="2" borderId="1" xfId="0" applyNumberFormat="1" applyFont="1" applyFill="1" applyBorder="1"/>
    <xf numFmtId="4" fontId="0" fillId="2" borderId="1" xfId="0" applyNumberFormat="1" applyFill="1" applyBorder="1" applyAlignment="1">
      <alignment horizontal="right" vertical="center"/>
    </xf>
    <xf numFmtId="4" fontId="4" fillId="2" borderId="1" xfId="0" applyNumberFormat="1" applyFont="1" applyFill="1" applyBorder="1" applyAlignment="1" applyProtection="1">
      <alignment horizontal="right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" fontId="15" fillId="2" borderId="1" xfId="0" applyNumberFormat="1" applyFont="1" applyFill="1" applyBorder="1"/>
    <xf numFmtId="4" fontId="12" fillId="0" borderId="0" xfId="0" applyNumberFormat="1" applyFont="1" applyBorder="1" applyAlignment="1">
      <alignment wrapText="1"/>
    </xf>
    <xf numFmtId="4" fontId="10" fillId="0" borderId="1" xfId="0" applyNumberFormat="1" applyFont="1" applyFill="1" applyBorder="1" applyAlignment="1">
      <alignment horizontal="right" wrapText="1"/>
    </xf>
    <xf numFmtId="4" fontId="0" fillId="6" borderId="0" xfId="0" applyNumberFormat="1" applyFont="1" applyFill="1"/>
    <xf numFmtId="0" fontId="0" fillId="6" borderId="0" xfId="0" applyFont="1" applyFill="1"/>
    <xf numFmtId="49" fontId="0" fillId="0" borderId="1" xfId="0" applyNumberFormat="1" applyFont="1" applyBorder="1"/>
    <xf numFmtId="4" fontId="0" fillId="0" borderId="1" xfId="0" applyNumberFormat="1" applyFont="1" applyBorder="1"/>
    <xf numFmtId="49" fontId="26" fillId="0" borderId="1" xfId="0" applyNumberFormat="1" applyFont="1" applyBorder="1"/>
    <xf numFmtId="0" fontId="15" fillId="2" borderId="1" xfId="0" applyFont="1" applyFill="1" applyBorder="1" applyAlignment="1">
      <alignment horizontal="left" wrapText="1"/>
    </xf>
    <xf numFmtId="4" fontId="23" fillId="0" borderId="0" xfId="0" applyNumberFormat="1" applyFont="1"/>
    <xf numFmtId="0" fontId="23" fillId="0" borderId="0" xfId="0" applyFont="1"/>
    <xf numFmtId="0" fontId="0" fillId="0" borderId="0" xfId="0"/>
    <xf numFmtId="49" fontId="10" fillId="0" borderId="3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34" fillId="6" borderId="1" xfId="0" applyNumberFormat="1" applyFont="1" applyFill="1" applyBorder="1"/>
    <xf numFmtId="4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8" fillId="0" borderId="0" xfId="0" applyFont="1"/>
    <xf numFmtId="49" fontId="34" fillId="0" borderId="1" xfId="0" applyNumberFormat="1" applyFont="1" applyFill="1" applyBorder="1"/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/>
    <xf numFmtId="4" fontId="35" fillId="2" borderId="5" xfId="0" applyNumberFormat="1" applyFont="1" applyFill="1" applyBorder="1" applyAlignment="1">
      <alignment horizontal="center"/>
    </xf>
    <xf numFmtId="4" fontId="4" fillId="7" borderId="0" xfId="0" applyNumberFormat="1" applyFont="1" applyFill="1" applyAlignment="1">
      <alignment wrapText="1"/>
    </xf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4" fontId="15" fillId="0" borderId="1" xfId="0" applyNumberFormat="1" applyFont="1" applyFill="1" applyBorder="1"/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3" fontId="4" fillId="0" borderId="5" xfId="0" applyNumberFormat="1" applyFont="1" applyBorder="1" applyAlignment="1" applyProtection="1">
      <alignment horizontal="center" wrapText="1"/>
      <protection locked="0"/>
    </xf>
    <xf numFmtId="3" fontId="4" fillId="0" borderId="6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justify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7" xfId="0" applyFont="1" applyBorder="1" applyAlignment="1" applyProtection="1">
      <alignment horizontal="justify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wrapText="1"/>
      <protection locked="0"/>
    </xf>
    <xf numFmtId="49" fontId="5" fillId="3" borderId="7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" fontId="4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3" fontId="4" fillId="0" borderId="4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1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5" fillId="3" borderId="6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49" fontId="3" fillId="0" borderId="1" xfId="2" applyNumberFormat="1" applyFont="1" applyBorder="1" applyAlignment="1">
      <alignment horizontal="left" vertical="center" wrapText="1"/>
    </xf>
    <xf numFmtId="49" fontId="15" fillId="0" borderId="1" xfId="2" applyNumberFormat="1" applyFont="1" applyBorder="1" applyAlignment="1">
      <alignment horizontal="left" vertical="center" wrapText="1"/>
    </xf>
    <xf numFmtId="49" fontId="3" fillId="0" borderId="5" xfId="2" applyNumberFormat="1" applyFont="1" applyBorder="1" applyAlignment="1">
      <alignment horizontal="left" vertical="center" wrapText="1"/>
    </xf>
    <xf numFmtId="49" fontId="3" fillId="0" borderId="7" xfId="2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9" fontId="3" fillId="0" borderId="1" xfId="2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wrapText="1"/>
    </xf>
    <xf numFmtId="49" fontId="33" fillId="0" borderId="1" xfId="2" applyNumberFormat="1" applyFont="1" applyBorder="1" applyAlignment="1">
      <alignment horizontal="left" vertical="center" wrapText="1"/>
    </xf>
    <xf numFmtId="49" fontId="29" fillId="0" borderId="1" xfId="2" applyNumberFormat="1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49" fontId="15" fillId="0" borderId="5" xfId="2" applyNumberFormat="1" applyFont="1" applyBorder="1" applyAlignment="1">
      <alignment horizontal="left" vertical="center" wrapText="1"/>
    </xf>
    <xf numFmtId="49" fontId="15" fillId="0" borderId="7" xfId="2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36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3"/>
    <cellStyle name="Обычный_АЦК 2007г. для росписей-Оля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629"/>
  <sheetViews>
    <sheetView tabSelected="1" topLeftCell="A111" zoomScale="70" zoomScaleNormal="70" zoomScaleSheetLayoutView="50" workbookViewId="0">
      <selection activeCell="D129" sqref="D129:F129"/>
    </sheetView>
  </sheetViews>
  <sheetFormatPr defaultRowHeight="15.75" x14ac:dyDescent="0.25"/>
  <cols>
    <col min="1" max="1" width="9.140625" style="25"/>
    <col min="2" max="2" width="24" style="25" customWidth="1"/>
    <col min="3" max="3" width="7" style="4" customWidth="1"/>
    <col min="4" max="4" width="0.7109375" style="4" customWidth="1"/>
    <col min="5" max="5" width="5" style="4" customWidth="1"/>
    <col min="6" max="6" width="1.85546875" style="4" customWidth="1"/>
    <col min="7" max="7" width="17.85546875" style="4" customWidth="1"/>
    <col min="8" max="8" width="17.7109375" style="4" customWidth="1"/>
    <col min="9" max="9" width="18.28515625" style="13" customWidth="1"/>
    <col min="10" max="10" width="11.5703125" style="13" customWidth="1"/>
    <col min="11" max="11" width="17.140625" style="13" customWidth="1"/>
    <col min="12" max="12" width="8.7109375" style="4" customWidth="1"/>
    <col min="13" max="13" width="17" style="4" customWidth="1"/>
    <col min="14" max="14" width="15.85546875" style="4" customWidth="1"/>
    <col min="15" max="15" width="16.28515625" style="4" customWidth="1"/>
    <col min="16" max="16" width="12.42578125" style="4" bestFit="1" customWidth="1"/>
    <col min="17" max="17" width="16.7109375" style="4" customWidth="1"/>
    <col min="18" max="18" width="17.5703125" style="4" customWidth="1"/>
    <col min="19" max="16384" width="9.140625" style="4"/>
  </cols>
  <sheetData>
    <row r="3" spans="1:18" ht="11.25" customHeight="1" x14ac:dyDescent="0.25">
      <c r="H3" s="320"/>
      <c r="I3" s="320"/>
      <c r="J3" s="320"/>
      <c r="K3" s="320"/>
    </row>
    <row r="4" spans="1:18" ht="18.75" customHeight="1" x14ac:dyDescent="0.25">
      <c r="A4" s="320" t="s">
        <v>85</v>
      </c>
      <c r="B4" s="320"/>
      <c r="C4" s="320"/>
      <c r="D4" s="320"/>
      <c r="E4" s="320"/>
      <c r="F4" s="320"/>
      <c r="I4" s="320" t="s">
        <v>85</v>
      </c>
      <c r="J4" s="320"/>
      <c r="K4" s="320"/>
      <c r="N4" s="320" t="s">
        <v>0</v>
      </c>
      <c r="O4" s="320"/>
      <c r="P4" s="320"/>
      <c r="Q4" s="320"/>
      <c r="R4" s="320"/>
    </row>
    <row r="5" spans="1:18" ht="39.75" customHeight="1" x14ac:dyDescent="0.25">
      <c r="A5" s="320" t="s">
        <v>253</v>
      </c>
      <c r="B5" s="320"/>
      <c r="C5" s="320"/>
      <c r="D5" s="320"/>
      <c r="E5" s="320"/>
      <c r="F5" s="320"/>
      <c r="I5" s="320" t="s">
        <v>394</v>
      </c>
      <c r="J5" s="320"/>
      <c r="K5" s="320"/>
      <c r="N5" s="320" t="s">
        <v>236</v>
      </c>
      <c r="O5" s="320"/>
      <c r="P5" s="320"/>
      <c r="Q5" s="320"/>
      <c r="R5" s="320"/>
    </row>
    <row r="6" spans="1:18" ht="25.5" customHeight="1" x14ac:dyDescent="0.25">
      <c r="A6" s="320" t="s">
        <v>329</v>
      </c>
      <c r="B6" s="320"/>
      <c r="C6" s="320"/>
      <c r="D6" s="320"/>
      <c r="E6" s="320"/>
      <c r="F6" s="320"/>
      <c r="I6" s="320" t="s">
        <v>395</v>
      </c>
      <c r="J6" s="320"/>
      <c r="K6" s="320"/>
      <c r="N6" s="322" t="s">
        <v>254</v>
      </c>
      <c r="O6" s="322"/>
      <c r="P6" s="322"/>
      <c r="Q6" s="322"/>
      <c r="R6" s="322"/>
    </row>
    <row r="7" spans="1:18" ht="15.75" customHeight="1" x14ac:dyDescent="0.25">
      <c r="A7" s="4"/>
      <c r="B7" s="4"/>
      <c r="I7" s="320"/>
      <c r="J7" s="320"/>
      <c r="K7" s="320"/>
      <c r="N7" s="13"/>
    </row>
    <row r="8" spans="1:18" ht="20.25" customHeight="1" x14ac:dyDescent="0.25">
      <c r="A8" s="320" t="s">
        <v>436</v>
      </c>
      <c r="B8" s="320"/>
      <c r="C8" s="325"/>
      <c r="D8" s="325"/>
      <c r="E8" s="325"/>
      <c r="I8" s="320" t="s">
        <v>436</v>
      </c>
      <c r="J8" s="320"/>
      <c r="K8" s="320"/>
      <c r="L8" s="13"/>
      <c r="N8" s="329" t="s">
        <v>437</v>
      </c>
      <c r="O8" s="329"/>
      <c r="P8" s="329"/>
      <c r="Q8" s="13"/>
    </row>
    <row r="12" spans="1:18" x14ac:dyDescent="0.25">
      <c r="A12" s="332"/>
      <c r="B12" s="332"/>
      <c r="C12" s="332"/>
      <c r="D12" s="332"/>
      <c r="E12" s="332"/>
      <c r="F12" s="332"/>
    </row>
    <row r="14" spans="1:18" ht="22.5" customHeight="1" x14ac:dyDescent="0.25">
      <c r="A14" s="320"/>
      <c r="B14" s="320"/>
      <c r="C14" s="325"/>
      <c r="D14" s="325"/>
      <c r="E14" s="325"/>
    </row>
    <row r="17" spans="1:18" ht="33" customHeight="1" x14ac:dyDescent="0.3">
      <c r="B17" s="336" t="s">
        <v>1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</row>
    <row r="18" spans="1:18" ht="18.75" customHeight="1" x14ac:dyDescent="0.25">
      <c r="B18" s="320" t="s">
        <v>396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</row>
    <row r="20" spans="1:18" ht="18.75" customHeight="1" x14ac:dyDescent="0.25">
      <c r="A20" s="321" t="s">
        <v>8</v>
      </c>
      <c r="B20" s="321"/>
      <c r="C20" s="321"/>
      <c r="D20" s="321"/>
      <c r="E20" s="321"/>
      <c r="F20" s="321"/>
      <c r="G20" s="321"/>
      <c r="H20" s="351" t="s">
        <v>215</v>
      </c>
      <c r="I20" s="351"/>
      <c r="J20" s="351"/>
      <c r="K20" s="351"/>
      <c r="L20" s="351"/>
      <c r="M20" s="351"/>
      <c r="N20" s="351"/>
      <c r="O20" s="351"/>
      <c r="P20" s="351"/>
      <c r="Q20" s="351"/>
    </row>
    <row r="22" spans="1:18" ht="16.5" customHeight="1" thickBot="1" x14ac:dyDescent="0.3">
      <c r="A22" s="322" t="s">
        <v>4</v>
      </c>
      <c r="B22" s="322"/>
      <c r="C22" s="322"/>
      <c r="D22" s="322"/>
      <c r="E22" s="322"/>
      <c r="F22" s="322"/>
      <c r="G22" s="322"/>
      <c r="H22" s="323" t="s">
        <v>214</v>
      </c>
      <c r="I22" s="323"/>
      <c r="J22" s="323"/>
      <c r="K22" s="323"/>
      <c r="L22" s="323"/>
      <c r="M22" s="323"/>
    </row>
    <row r="23" spans="1:18" ht="42.75" customHeight="1" thickBot="1" x14ac:dyDescent="0.3">
      <c r="A23" s="330" t="s">
        <v>2</v>
      </c>
      <c r="B23" s="330"/>
      <c r="C23" s="323">
        <v>6165100512</v>
      </c>
      <c r="D23" s="323"/>
      <c r="E23" s="323"/>
      <c r="F23" s="323"/>
      <c r="G23" s="323"/>
      <c r="H23" s="323"/>
      <c r="I23" s="20"/>
      <c r="J23" s="4" t="s">
        <v>3</v>
      </c>
      <c r="K23" s="324">
        <v>616501001</v>
      </c>
      <c r="L23" s="324"/>
      <c r="M23" s="324"/>
    </row>
    <row r="25" spans="1:18" ht="36" customHeight="1" thickBot="1" x14ac:dyDescent="0.35">
      <c r="A25" s="331" t="s">
        <v>54</v>
      </c>
      <c r="B25" s="331"/>
      <c r="C25" s="331"/>
      <c r="D25" s="331"/>
      <c r="E25" s="333" t="s">
        <v>55</v>
      </c>
      <c r="F25" s="333"/>
      <c r="G25" s="333"/>
      <c r="H25" s="333"/>
      <c r="I25" s="333"/>
      <c r="J25" s="333"/>
      <c r="K25" s="14"/>
    </row>
    <row r="28" spans="1:18" ht="15.75" customHeight="1" x14ac:dyDescent="0.25">
      <c r="A28" s="332" t="s">
        <v>9</v>
      </c>
      <c r="B28" s="332"/>
      <c r="K28" s="20"/>
      <c r="L28" s="20"/>
      <c r="M28" s="13"/>
      <c r="N28" s="20"/>
      <c r="O28" s="13"/>
      <c r="P28" s="13"/>
      <c r="Q28" s="13" t="s">
        <v>47</v>
      </c>
    </row>
    <row r="29" spans="1:18" ht="15.75" customHeight="1" x14ac:dyDescent="0.25">
      <c r="A29" s="56"/>
      <c r="B29" s="56"/>
      <c r="J29" s="59"/>
      <c r="K29" s="78"/>
      <c r="L29" s="326"/>
      <c r="M29" s="326"/>
      <c r="N29" s="326" t="s">
        <v>56</v>
      </c>
      <c r="O29" s="326"/>
      <c r="P29" s="130"/>
      <c r="Q29" s="13"/>
    </row>
    <row r="30" spans="1:18" ht="15.75" customHeight="1" x14ac:dyDescent="0.25">
      <c r="A30" s="56"/>
      <c r="B30" s="56"/>
      <c r="J30" s="15"/>
      <c r="K30" s="90"/>
      <c r="L30" s="90"/>
      <c r="M30" s="15"/>
      <c r="N30" s="90"/>
      <c r="O30" s="97" t="s">
        <v>57</v>
      </c>
      <c r="P30" s="130"/>
      <c r="Q30" s="328" t="s">
        <v>363</v>
      </c>
      <c r="R30" s="328"/>
    </row>
    <row r="31" spans="1:18" ht="15.75" customHeight="1" x14ac:dyDescent="0.25">
      <c r="A31" s="56"/>
      <c r="B31" s="56"/>
      <c r="J31" s="15"/>
      <c r="K31" s="90"/>
      <c r="L31" s="90"/>
      <c r="M31" s="15"/>
      <c r="N31" s="90"/>
      <c r="O31" s="97"/>
      <c r="P31" s="130"/>
      <c r="Q31" s="268"/>
      <c r="R31" s="268"/>
    </row>
    <row r="32" spans="1:18" ht="15.75" customHeight="1" x14ac:dyDescent="0.25">
      <c r="A32" s="56"/>
      <c r="B32" s="56"/>
      <c r="J32" s="15"/>
      <c r="K32" s="90"/>
      <c r="L32" s="90"/>
      <c r="M32" s="90"/>
      <c r="N32" s="90"/>
      <c r="O32" s="97"/>
      <c r="P32" s="130"/>
      <c r="Q32" s="268"/>
      <c r="R32" s="268"/>
    </row>
    <row r="33" spans="1:18" ht="15.75" customHeight="1" x14ac:dyDescent="0.25">
      <c r="A33" s="56"/>
      <c r="B33" s="56"/>
      <c r="H33" s="55"/>
      <c r="J33" s="15"/>
      <c r="K33" s="90"/>
      <c r="L33" s="334"/>
      <c r="M33" s="334"/>
      <c r="N33" s="326" t="s">
        <v>48</v>
      </c>
      <c r="O33" s="327"/>
      <c r="P33" s="131"/>
      <c r="Q33" s="268">
        <v>49803408</v>
      </c>
      <c r="R33" s="268"/>
    </row>
    <row r="34" spans="1:18" ht="15.75" customHeight="1" x14ac:dyDescent="0.25">
      <c r="A34" s="56"/>
      <c r="B34" s="56"/>
      <c r="H34" s="55"/>
      <c r="I34" s="59"/>
      <c r="J34" s="15"/>
      <c r="K34" s="90"/>
      <c r="L34" s="90"/>
      <c r="M34" s="90"/>
      <c r="N34" s="90"/>
      <c r="O34" s="97"/>
      <c r="P34" s="130"/>
      <c r="Q34" s="268"/>
      <c r="R34" s="268"/>
    </row>
    <row r="35" spans="1:18" ht="15.75" customHeight="1" x14ac:dyDescent="0.25">
      <c r="A35" s="56"/>
      <c r="B35" s="56"/>
      <c r="H35" s="55"/>
      <c r="I35" s="59"/>
      <c r="J35" s="15"/>
      <c r="K35" s="90"/>
      <c r="L35" s="90"/>
      <c r="M35" s="90"/>
      <c r="N35" s="90"/>
      <c r="O35" s="97"/>
      <c r="P35" s="130"/>
      <c r="Q35" s="268"/>
      <c r="R35" s="268"/>
    </row>
    <row r="36" spans="1:18" ht="15.75" customHeight="1" x14ac:dyDescent="0.25">
      <c r="A36" s="56"/>
      <c r="B36" s="56"/>
      <c r="H36" s="55"/>
      <c r="I36" s="59"/>
      <c r="J36" s="15"/>
      <c r="K36" s="90"/>
      <c r="L36" s="90"/>
      <c r="M36" s="90"/>
      <c r="N36" s="90"/>
      <c r="O36" s="97"/>
      <c r="P36" s="130"/>
      <c r="Q36" s="268"/>
      <c r="R36" s="268"/>
    </row>
    <row r="37" spans="1:18" x14ac:dyDescent="0.25">
      <c r="J37" s="15"/>
      <c r="K37" s="90"/>
      <c r="L37" s="90"/>
      <c r="M37" s="90"/>
      <c r="N37" s="90"/>
      <c r="O37" s="97"/>
      <c r="P37" s="130"/>
      <c r="Q37" s="268"/>
      <c r="R37" s="268"/>
    </row>
    <row r="38" spans="1:18" ht="15.75" customHeight="1" x14ac:dyDescent="0.25">
      <c r="J38" s="15"/>
      <c r="K38" s="90"/>
      <c r="L38" s="334"/>
      <c r="M38" s="334"/>
      <c r="N38" s="326" t="s">
        <v>49</v>
      </c>
      <c r="O38" s="327"/>
      <c r="P38" s="131"/>
      <c r="Q38" s="268">
        <v>383</v>
      </c>
      <c r="R38" s="268"/>
    </row>
    <row r="39" spans="1:18" ht="15.75" customHeight="1" x14ac:dyDescent="0.25">
      <c r="J39" s="141"/>
      <c r="K39" s="142"/>
      <c r="L39" s="142"/>
      <c r="M39" s="142"/>
      <c r="N39" s="141"/>
      <c r="O39" s="142"/>
      <c r="P39" s="142"/>
      <c r="Q39" s="143"/>
      <c r="R39" s="143"/>
    </row>
    <row r="40" spans="1:18" ht="15.75" customHeight="1" x14ac:dyDescent="0.25">
      <c r="J40" s="141"/>
      <c r="K40" s="142"/>
      <c r="L40" s="142"/>
      <c r="M40" s="142"/>
      <c r="N40" s="141"/>
      <c r="O40" s="142"/>
      <c r="P40" s="142"/>
      <c r="Q40" s="143"/>
      <c r="R40" s="143"/>
    </row>
    <row r="41" spans="1:18" ht="15.75" customHeight="1" x14ac:dyDescent="0.25">
      <c r="J41" s="141"/>
      <c r="K41" s="142"/>
      <c r="L41" s="142"/>
      <c r="M41" s="142"/>
      <c r="N41" s="141"/>
      <c r="O41" s="142"/>
      <c r="P41" s="142"/>
      <c r="Q41" s="143"/>
      <c r="R41" s="143"/>
    </row>
    <row r="42" spans="1:18" ht="25.5" customHeight="1" x14ac:dyDescent="0.25">
      <c r="A42" s="320" t="s">
        <v>82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</row>
    <row r="43" spans="1:18" ht="36" customHeight="1" x14ac:dyDescent="0.25">
      <c r="A43" s="331" t="s">
        <v>216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</row>
    <row r="44" spans="1:18" ht="60.75" customHeight="1" x14ac:dyDescent="0.25">
      <c r="A44" s="331" t="s">
        <v>217</v>
      </c>
      <c r="B44" s="331"/>
      <c r="C44" s="331"/>
      <c r="D44" s="331"/>
      <c r="E44" s="331"/>
      <c r="F44" s="331"/>
      <c r="G44" s="331"/>
      <c r="H44" s="331"/>
      <c r="I44" s="331"/>
      <c r="J44" s="331"/>
      <c r="K44" s="331"/>
    </row>
    <row r="45" spans="1:18" ht="83.25" customHeight="1" x14ac:dyDescent="0.25">
      <c r="A45" s="286" t="s">
        <v>238</v>
      </c>
      <c r="B45" s="286"/>
      <c r="C45" s="286"/>
      <c r="D45" s="286"/>
      <c r="E45" s="286"/>
      <c r="F45" s="286"/>
      <c r="G45" s="286"/>
      <c r="H45" s="286"/>
      <c r="I45" s="286"/>
      <c r="J45" s="286"/>
      <c r="K45" s="286"/>
    </row>
    <row r="46" spans="1:18" ht="16.5" customHeight="1" x14ac:dyDescent="0.25">
      <c r="A46" s="286" t="s">
        <v>239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</row>
    <row r="47" spans="1:18" ht="17.25" customHeight="1" x14ac:dyDescent="0.25">
      <c r="A47" s="286" t="s">
        <v>240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</row>
    <row r="48" spans="1:18" ht="13.5" customHeight="1" x14ac:dyDescent="0.25">
      <c r="A48" s="286" t="s">
        <v>241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</row>
    <row r="49" spans="1:11" ht="13.5" customHeight="1" x14ac:dyDescent="0.25">
      <c r="A49" s="286" t="s">
        <v>242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</row>
    <row r="50" spans="1:11" ht="13.5" customHeight="1" x14ac:dyDescent="0.25">
      <c r="A50" s="286" t="s">
        <v>243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</row>
    <row r="51" spans="1:11" ht="13.5" customHeight="1" x14ac:dyDescent="0.25">
      <c r="A51" s="286" t="s">
        <v>244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</row>
    <row r="52" spans="1:11" ht="13.5" customHeight="1" x14ac:dyDescent="0.25">
      <c r="A52" s="286" t="s">
        <v>245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</row>
    <row r="53" spans="1:11" ht="17.25" customHeight="1" x14ac:dyDescent="0.25">
      <c r="A53" s="286" t="s">
        <v>246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</row>
    <row r="54" spans="1:11" ht="12.75" customHeight="1" x14ac:dyDescent="0.25">
      <c r="A54" s="286" t="s">
        <v>247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</row>
    <row r="55" spans="1:11" ht="12.75" customHeight="1" x14ac:dyDescent="0.25">
      <c r="A55" s="286" t="s">
        <v>248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</row>
    <row r="56" spans="1:11" ht="12.75" customHeight="1" x14ac:dyDescent="0.25">
      <c r="A56" s="287" t="s">
        <v>249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</row>
    <row r="57" spans="1:11" ht="12.75" customHeight="1" x14ac:dyDescent="0.25">
      <c r="A57" s="287" t="s">
        <v>250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</row>
    <row r="58" spans="1:11" ht="12.75" customHeight="1" x14ac:dyDescent="0.25">
      <c r="A58" s="287" t="s">
        <v>251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</row>
    <row r="59" spans="1:11" ht="12.75" customHeight="1" x14ac:dyDescent="0.25">
      <c r="A59" s="288" t="s">
        <v>252</v>
      </c>
      <c r="B59" s="288"/>
      <c r="C59" s="288"/>
      <c r="D59" s="288"/>
      <c r="E59" s="288"/>
      <c r="F59" s="288"/>
      <c r="G59" s="288"/>
      <c r="H59" s="288"/>
      <c r="I59" s="288"/>
      <c r="J59" s="154"/>
      <c r="K59" s="154"/>
    </row>
    <row r="60" spans="1:11" ht="26.25" customHeight="1" x14ac:dyDescent="0.25">
      <c r="A60" s="240" t="s">
        <v>58</v>
      </c>
      <c r="B60" s="278"/>
      <c r="C60" s="278"/>
      <c r="D60" s="278"/>
      <c r="E60" s="278"/>
      <c r="F60" s="278"/>
      <c r="G60" s="278"/>
      <c r="H60" s="278"/>
      <c r="I60" s="278"/>
      <c r="J60" s="241"/>
      <c r="K60" s="146" t="s">
        <v>59</v>
      </c>
    </row>
    <row r="61" spans="1:11" ht="30" customHeight="1" x14ac:dyDescent="0.25">
      <c r="A61" s="275" t="s">
        <v>12</v>
      </c>
      <c r="B61" s="276"/>
      <c r="C61" s="276"/>
      <c r="D61" s="276"/>
      <c r="E61" s="276"/>
      <c r="F61" s="276"/>
      <c r="G61" s="276"/>
      <c r="H61" s="276"/>
      <c r="I61" s="276"/>
      <c r="J61" s="277"/>
      <c r="K61" s="147">
        <v>25070199.02</v>
      </c>
    </row>
    <row r="62" spans="1:11" ht="15.75" customHeight="1" x14ac:dyDescent="0.25">
      <c r="A62" s="240" t="s">
        <v>13</v>
      </c>
      <c r="B62" s="278"/>
      <c r="C62" s="278"/>
      <c r="D62" s="278"/>
      <c r="E62" s="278"/>
      <c r="F62" s="278"/>
      <c r="G62" s="278"/>
      <c r="H62" s="278"/>
      <c r="I62" s="278"/>
      <c r="J62" s="278"/>
      <c r="K62" s="241"/>
    </row>
    <row r="63" spans="1:11" ht="63" customHeight="1" x14ac:dyDescent="0.25">
      <c r="A63" s="308" t="s">
        <v>438</v>
      </c>
      <c r="B63" s="309"/>
      <c r="C63" s="309"/>
      <c r="D63" s="309"/>
      <c r="E63" s="309"/>
      <c r="F63" s="309"/>
      <c r="G63" s="309"/>
      <c r="H63" s="309"/>
      <c r="I63" s="309"/>
      <c r="J63" s="310"/>
      <c r="K63" s="148">
        <v>6001090.3200000003</v>
      </c>
    </row>
    <row r="64" spans="1:11" ht="39.75" customHeight="1" x14ac:dyDescent="0.25">
      <c r="A64" s="352" t="s">
        <v>439</v>
      </c>
      <c r="B64" s="353"/>
      <c r="C64" s="353"/>
      <c r="D64" s="353"/>
      <c r="E64" s="353"/>
      <c r="F64" s="353"/>
      <c r="G64" s="353"/>
      <c r="H64" s="353"/>
      <c r="I64" s="353"/>
      <c r="J64" s="354"/>
      <c r="K64" s="149"/>
    </row>
    <row r="65" spans="1:11" ht="21.75" customHeight="1" x14ac:dyDescent="0.25">
      <c r="A65" s="308" t="s">
        <v>440</v>
      </c>
      <c r="B65" s="309"/>
      <c r="C65" s="309"/>
      <c r="D65" s="309"/>
      <c r="E65" s="309"/>
      <c r="F65" s="309"/>
      <c r="G65" s="309"/>
      <c r="H65" s="309"/>
      <c r="I65" s="309"/>
      <c r="J65" s="310"/>
      <c r="K65" s="232">
        <v>6175677.7699999996</v>
      </c>
    </row>
    <row r="66" spans="1:11" ht="15.75" customHeight="1" x14ac:dyDescent="0.25">
      <c r="A66" s="308" t="s">
        <v>306</v>
      </c>
      <c r="B66" s="309"/>
      <c r="C66" s="309"/>
      <c r="D66" s="309"/>
      <c r="E66" s="309"/>
      <c r="F66" s="309"/>
      <c r="G66" s="309"/>
      <c r="H66" s="309"/>
      <c r="I66" s="309"/>
      <c r="J66" s="310"/>
      <c r="K66" s="232">
        <v>12893430.93</v>
      </c>
    </row>
    <row r="67" spans="1:11" ht="55.5" customHeight="1" x14ac:dyDescent="0.25">
      <c r="A67" s="308" t="s">
        <v>441</v>
      </c>
      <c r="B67" s="309"/>
      <c r="C67" s="309"/>
      <c r="D67" s="309"/>
      <c r="E67" s="309"/>
      <c r="F67" s="309"/>
      <c r="G67" s="309"/>
      <c r="H67" s="309"/>
      <c r="I67" s="309"/>
      <c r="J67" s="310"/>
      <c r="K67" s="232" t="s">
        <v>365</v>
      </c>
    </row>
    <row r="68" spans="1:11" ht="15.75" customHeight="1" x14ac:dyDescent="0.25">
      <c r="A68" s="308" t="s">
        <v>442</v>
      </c>
      <c r="B68" s="309"/>
      <c r="C68" s="309"/>
      <c r="D68" s="309"/>
      <c r="E68" s="309"/>
      <c r="F68" s="309"/>
      <c r="G68" s="309"/>
      <c r="H68" s="309"/>
      <c r="I68" s="309"/>
      <c r="J68" s="310"/>
      <c r="K68" s="232" t="s">
        <v>364</v>
      </c>
    </row>
    <row r="69" spans="1:11" ht="15.75" customHeight="1" x14ac:dyDescent="0.25">
      <c r="A69" s="308" t="s">
        <v>443</v>
      </c>
      <c r="B69" s="309"/>
      <c r="C69" s="309"/>
      <c r="D69" s="309"/>
      <c r="E69" s="309"/>
      <c r="F69" s="309"/>
      <c r="G69" s="309"/>
      <c r="H69" s="309"/>
      <c r="I69" s="309"/>
      <c r="J69" s="310"/>
      <c r="K69" s="232">
        <v>8954868.8699999992</v>
      </c>
    </row>
    <row r="70" spans="1:11" ht="22.5" customHeight="1" x14ac:dyDescent="0.25">
      <c r="A70" s="275" t="s">
        <v>14</v>
      </c>
      <c r="B70" s="276"/>
      <c r="C70" s="276"/>
      <c r="D70" s="276"/>
      <c r="E70" s="276"/>
      <c r="F70" s="276"/>
      <c r="G70" s="276"/>
      <c r="H70" s="276"/>
      <c r="I70" s="276"/>
      <c r="J70" s="277"/>
      <c r="K70" s="16"/>
    </row>
    <row r="71" spans="1:11" x14ac:dyDescent="0.25">
      <c r="A71" s="240" t="s">
        <v>13</v>
      </c>
      <c r="B71" s="278"/>
      <c r="C71" s="278"/>
      <c r="D71" s="278"/>
      <c r="E71" s="278"/>
      <c r="F71" s="278"/>
      <c r="G71" s="278"/>
      <c r="H71" s="278"/>
      <c r="I71" s="278"/>
      <c r="J71" s="278"/>
      <c r="K71" s="241"/>
    </row>
    <row r="72" spans="1:11" ht="15.75" customHeight="1" x14ac:dyDescent="0.25">
      <c r="A72" s="272" t="s">
        <v>60</v>
      </c>
      <c r="B72" s="273"/>
      <c r="C72" s="273"/>
      <c r="D72" s="273"/>
      <c r="E72" s="273"/>
      <c r="F72" s="273"/>
      <c r="G72" s="273"/>
      <c r="H72" s="273"/>
      <c r="I72" s="273"/>
      <c r="J72" s="274"/>
      <c r="K72" s="16"/>
    </row>
    <row r="73" spans="1:11" ht="15.75" customHeight="1" x14ac:dyDescent="0.25">
      <c r="A73" s="272" t="s">
        <v>61</v>
      </c>
      <c r="B73" s="273"/>
      <c r="C73" s="273"/>
      <c r="D73" s="273"/>
      <c r="E73" s="273"/>
      <c r="F73" s="273"/>
      <c r="G73" s="273"/>
      <c r="H73" s="273"/>
      <c r="I73" s="273"/>
      <c r="J73" s="274"/>
      <c r="K73" s="16"/>
    </row>
    <row r="74" spans="1:11" ht="23.25" customHeight="1" x14ac:dyDescent="0.25">
      <c r="A74" s="275" t="s">
        <v>15</v>
      </c>
      <c r="B74" s="276"/>
      <c r="C74" s="276"/>
      <c r="D74" s="276"/>
      <c r="E74" s="276"/>
      <c r="F74" s="276"/>
      <c r="G74" s="276"/>
      <c r="H74" s="276"/>
      <c r="I74" s="276"/>
      <c r="J74" s="277"/>
      <c r="K74" s="16"/>
    </row>
    <row r="75" spans="1:11" x14ac:dyDescent="0.25">
      <c r="A75" s="240" t="s">
        <v>13</v>
      </c>
      <c r="B75" s="278"/>
      <c r="C75" s="278"/>
      <c r="D75" s="278"/>
      <c r="E75" s="278"/>
      <c r="F75" s="278"/>
      <c r="G75" s="278"/>
      <c r="H75" s="278"/>
      <c r="I75" s="278"/>
      <c r="J75" s="278"/>
      <c r="K75" s="241"/>
    </row>
    <row r="76" spans="1:11" ht="15.75" customHeight="1" x14ac:dyDescent="0.25">
      <c r="A76" s="279" t="s">
        <v>62</v>
      </c>
      <c r="B76" s="279"/>
      <c r="C76" s="279"/>
      <c r="D76" s="279"/>
      <c r="E76" s="279"/>
      <c r="F76" s="279"/>
      <c r="G76" s="279"/>
      <c r="H76" s="279"/>
      <c r="I76" s="279"/>
      <c r="J76" s="279"/>
      <c r="K76" s="17"/>
    </row>
    <row r="77" spans="1:11" ht="21" customHeight="1" x14ac:dyDescent="0.25">
      <c r="A77" s="265" t="s">
        <v>68</v>
      </c>
      <c r="B77" s="265"/>
      <c r="C77" s="265"/>
      <c r="D77" s="265"/>
      <c r="E77" s="265"/>
      <c r="F77" s="265"/>
      <c r="G77" s="265"/>
      <c r="H77" s="265"/>
      <c r="I77" s="265"/>
      <c r="J77" s="265"/>
      <c r="K77" s="17"/>
    </row>
    <row r="78" spans="1:11" ht="21.75" customHeight="1" x14ac:dyDescent="0.25">
      <c r="A78" s="265" t="s">
        <v>69</v>
      </c>
      <c r="B78" s="265"/>
      <c r="C78" s="265"/>
      <c r="D78" s="265"/>
      <c r="E78" s="265"/>
      <c r="F78" s="265"/>
      <c r="G78" s="265"/>
      <c r="H78" s="265"/>
      <c r="I78" s="265"/>
      <c r="J78" s="265"/>
      <c r="K78" s="17"/>
    </row>
    <row r="79" spans="1:11" ht="22.5" customHeight="1" x14ac:dyDescent="0.25">
      <c r="A79" s="297" t="s">
        <v>83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</row>
    <row r="80" spans="1:11" ht="29.25" customHeight="1" x14ac:dyDescent="0.25">
      <c r="A80" s="298" t="s">
        <v>17</v>
      </c>
      <c r="B80" s="298"/>
      <c r="C80" s="298"/>
      <c r="D80" s="298"/>
      <c r="E80" s="240" t="s">
        <v>5</v>
      </c>
      <c r="F80" s="241"/>
      <c r="G80" s="88" t="s">
        <v>356</v>
      </c>
      <c r="H80" s="87" t="s">
        <v>218</v>
      </c>
      <c r="I80" s="92" t="s">
        <v>295</v>
      </c>
      <c r="J80" s="92" t="s">
        <v>357</v>
      </c>
    </row>
    <row r="81" spans="1:10" ht="46.5" customHeight="1" x14ac:dyDescent="0.25">
      <c r="A81" s="243" t="s">
        <v>350</v>
      </c>
      <c r="B81" s="244"/>
      <c r="C81" s="244"/>
      <c r="D81" s="245"/>
      <c r="E81" s="240" t="s">
        <v>6</v>
      </c>
      <c r="F81" s="241"/>
      <c r="G81" s="76"/>
      <c r="H81" s="5"/>
      <c r="I81" s="18"/>
      <c r="J81" s="18"/>
    </row>
    <row r="82" spans="1:10" x14ac:dyDescent="0.25">
      <c r="A82" s="265" t="s">
        <v>38</v>
      </c>
      <c r="B82" s="265"/>
      <c r="C82" s="265"/>
      <c r="D82" s="265"/>
      <c r="E82" s="240" t="s">
        <v>6</v>
      </c>
      <c r="F82" s="241"/>
      <c r="G82" s="76"/>
      <c r="H82" s="5"/>
      <c r="I82" s="18"/>
      <c r="J82" s="18"/>
    </row>
    <row r="83" spans="1:10" x14ac:dyDescent="0.25">
      <c r="A83" s="265" t="s">
        <v>39</v>
      </c>
      <c r="B83" s="265"/>
      <c r="C83" s="265"/>
      <c r="D83" s="265"/>
      <c r="E83" s="240" t="s">
        <v>6</v>
      </c>
      <c r="F83" s="241"/>
      <c r="G83" s="76"/>
      <c r="H83" s="5"/>
      <c r="I83" s="18"/>
      <c r="J83" s="18"/>
    </row>
    <row r="84" spans="1:10" x14ac:dyDescent="0.25">
      <c r="A84" s="265" t="s">
        <v>41</v>
      </c>
      <c r="B84" s="265"/>
      <c r="C84" s="265"/>
      <c r="D84" s="265"/>
      <c r="E84" s="240" t="s">
        <v>6</v>
      </c>
      <c r="F84" s="241"/>
      <c r="G84" s="76"/>
      <c r="H84" s="5"/>
      <c r="I84" s="18"/>
      <c r="J84" s="18"/>
    </row>
    <row r="85" spans="1:10" ht="47.25" customHeight="1" x14ac:dyDescent="0.25">
      <c r="A85" s="243" t="s">
        <v>355</v>
      </c>
      <c r="B85" s="244"/>
      <c r="C85" s="244"/>
      <c r="D85" s="245"/>
      <c r="E85" s="240" t="s">
        <v>6</v>
      </c>
      <c r="F85" s="241"/>
      <c r="G85" s="76"/>
      <c r="H85" s="5"/>
      <c r="I85" s="18"/>
      <c r="J85" s="18"/>
    </row>
    <row r="86" spans="1:10" ht="33.75" customHeight="1" x14ac:dyDescent="0.25">
      <c r="A86" s="243" t="s">
        <v>203</v>
      </c>
      <c r="B86" s="244"/>
      <c r="C86" s="244"/>
      <c r="D86" s="245"/>
      <c r="E86" s="240" t="s">
        <v>6</v>
      </c>
      <c r="F86" s="241"/>
      <c r="G86" s="76">
        <v>362</v>
      </c>
      <c r="H86" s="225">
        <v>362</v>
      </c>
      <c r="I86" s="225">
        <v>362</v>
      </c>
      <c r="J86" s="225">
        <v>362</v>
      </c>
    </row>
    <row r="87" spans="1:10" ht="49.5" customHeight="1" x14ac:dyDescent="0.25">
      <c r="A87" s="243" t="s">
        <v>192</v>
      </c>
      <c r="B87" s="244"/>
      <c r="C87" s="244"/>
      <c r="D87" s="245"/>
      <c r="E87" s="240" t="s">
        <v>6</v>
      </c>
      <c r="F87" s="241"/>
      <c r="G87" s="76">
        <v>21</v>
      </c>
      <c r="H87" s="226">
        <v>21</v>
      </c>
      <c r="I87" s="227">
        <v>21</v>
      </c>
      <c r="J87" s="227">
        <v>21</v>
      </c>
    </row>
    <row r="88" spans="1:10" ht="29.25" customHeight="1" x14ac:dyDescent="0.25">
      <c r="A88" s="264" t="s">
        <v>193</v>
      </c>
      <c r="B88" s="264"/>
      <c r="C88" s="264"/>
      <c r="D88" s="264"/>
      <c r="E88" s="240" t="s">
        <v>6</v>
      </c>
      <c r="F88" s="241"/>
      <c r="G88" s="76">
        <v>44</v>
      </c>
      <c r="H88" s="225">
        <v>44</v>
      </c>
      <c r="I88" s="225">
        <v>44</v>
      </c>
      <c r="J88" s="225">
        <v>44</v>
      </c>
    </row>
    <row r="89" spans="1:10" ht="15" customHeight="1" x14ac:dyDescent="0.25">
      <c r="A89" s="337" t="s">
        <v>189</v>
      </c>
      <c r="B89" s="337"/>
      <c r="C89" s="337"/>
      <c r="D89" s="337"/>
      <c r="E89" s="240" t="s">
        <v>6</v>
      </c>
      <c r="F89" s="241"/>
      <c r="G89" s="76">
        <v>3</v>
      </c>
      <c r="H89" s="226">
        <v>3</v>
      </c>
      <c r="I89" s="227">
        <v>3</v>
      </c>
      <c r="J89" s="227">
        <v>3</v>
      </c>
    </row>
    <row r="90" spans="1:10" ht="15" customHeight="1" x14ac:dyDescent="0.25">
      <c r="A90" s="249" t="s">
        <v>190</v>
      </c>
      <c r="B90" s="250"/>
      <c r="C90" s="250"/>
      <c r="D90" s="251"/>
      <c r="E90" s="240" t="s">
        <v>6</v>
      </c>
      <c r="F90" s="241"/>
      <c r="G90" s="88">
        <v>20</v>
      </c>
      <c r="H90" s="226">
        <v>20</v>
      </c>
      <c r="I90" s="227">
        <v>20</v>
      </c>
      <c r="J90" s="227">
        <v>20</v>
      </c>
    </row>
    <row r="91" spans="1:10" x14ac:dyDescent="0.25">
      <c r="A91" s="337" t="s">
        <v>51</v>
      </c>
      <c r="B91" s="337"/>
      <c r="C91" s="337"/>
      <c r="D91" s="337"/>
      <c r="E91" s="240" t="s">
        <v>6</v>
      </c>
      <c r="F91" s="241"/>
      <c r="G91" s="76">
        <v>21</v>
      </c>
      <c r="H91" s="226">
        <v>21</v>
      </c>
      <c r="I91" s="227">
        <v>21</v>
      </c>
      <c r="J91" s="227">
        <v>21</v>
      </c>
    </row>
    <row r="92" spans="1:10" x14ac:dyDescent="0.25">
      <c r="A92" s="240" t="s">
        <v>50</v>
      </c>
      <c r="B92" s="278"/>
      <c r="C92" s="278"/>
      <c r="D92" s="241"/>
      <c r="E92" s="240" t="s">
        <v>6</v>
      </c>
      <c r="F92" s="241"/>
      <c r="G92" s="81"/>
      <c r="H92" s="226">
        <f>H94+H95+H96</f>
        <v>0</v>
      </c>
      <c r="I92" s="227">
        <f>I94+I95+I96</f>
        <v>0</v>
      </c>
      <c r="J92" s="227">
        <f>J94+J95+J96</f>
        <v>0</v>
      </c>
    </row>
    <row r="93" spans="1:10" x14ac:dyDescent="0.25">
      <c r="A93" s="252" t="s">
        <v>16</v>
      </c>
      <c r="B93" s="253"/>
      <c r="C93" s="253"/>
      <c r="D93" s="254"/>
      <c r="E93" s="240"/>
      <c r="F93" s="241"/>
      <c r="G93" s="76"/>
      <c r="H93" s="226"/>
      <c r="I93" s="227"/>
      <c r="J93" s="227"/>
    </row>
    <row r="94" spans="1:10" x14ac:dyDescent="0.25">
      <c r="A94" s="338" t="s">
        <v>42</v>
      </c>
      <c r="B94" s="339"/>
      <c r="C94" s="339"/>
      <c r="D94" s="340"/>
      <c r="E94" s="240" t="s">
        <v>6</v>
      </c>
      <c r="F94" s="241"/>
      <c r="G94" s="76"/>
      <c r="H94" s="226"/>
      <c r="I94" s="227"/>
      <c r="J94" s="227"/>
    </row>
    <row r="95" spans="1:10" x14ac:dyDescent="0.25">
      <c r="A95" s="338" t="s">
        <v>43</v>
      </c>
      <c r="B95" s="339"/>
      <c r="C95" s="339"/>
      <c r="D95" s="340"/>
      <c r="E95" s="240" t="s">
        <v>6</v>
      </c>
      <c r="F95" s="241"/>
      <c r="G95" s="76"/>
      <c r="H95" s="226"/>
      <c r="I95" s="227"/>
      <c r="J95" s="227"/>
    </row>
    <row r="96" spans="1:10" x14ac:dyDescent="0.25">
      <c r="A96" s="338" t="s">
        <v>44</v>
      </c>
      <c r="B96" s="339"/>
      <c r="C96" s="339"/>
      <c r="D96" s="340"/>
      <c r="E96" s="240" t="s">
        <v>6</v>
      </c>
      <c r="F96" s="241"/>
      <c r="G96" s="76"/>
      <c r="H96" s="5"/>
      <c r="I96" s="18"/>
      <c r="J96" s="18"/>
    </row>
    <row r="97" spans="1:10" ht="85.5" customHeight="1" x14ac:dyDescent="0.25">
      <c r="A97" s="243" t="s">
        <v>194</v>
      </c>
      <c r="B97" s="244"/>
      <c r="C97" s="244"/>
      <c r="D97" s="245"/>
      <c r="E97" s="240" t="s">
        <v>10</v>
      </c>
      <c r="F97" s="241"/>
      <c r="G97" s="76"/>
      <c r="H97" s="5"/>
      <c r="I97" s="18"/>
      <c r="J97" s="18"/>
    </row>
    <row r="98" spans="1:10" ht="18.75" customHeight="1" x14ac:dyDescent="0.25">
      <c r="A98" s="243" t="s">
        <v>52</v>
      </c>
      <c r="B98" s="244"/>
      <c r="C98" s="244"/>
      <c r="D98" s="245"/>
      <c r="E98" s="252" t="s">
        <v>10</v>
      </c>
      <c r="F98" s="254"/>
      <c r="G98" s="77"/>
      <c r="H98" s="5"/>
      <c r="I98" s="18"/>
      <c r="J98" s="18"/>
    </row>
    <row r="99" spans="1:10" ht="18.75" customHeight="1" x14ac:dyDescent="0.25">
      <c r="A99" s="243" t="s">
        <v>53</v>
      </c>
      <c r="B99" s="244"/>
      <c r="C99" s="244"/>
      <c r="D99" s="245"/>
      <c r="E99" s="252" t="s">
        <v>10</v>
      </c>
      <c r="F99" s="254"/>
      <c r="G99" s="77">
        <v>44</v>
      </c>
      <c r="H99" s="5">
        <v>44</v>
      </c>
      <c r="I99" s="18">
        <v>44</v>
      </c>
      <c r="J99" s="18">
        <v>44</v>
      </c>
    </row>
    <row r="100" spans="1:10" ht="18.75" customHeight="1" x14ac:dyDescent="0.25">
      <c r="A100" s="243" t="s">
        <v>191</v>
      </c>
      <c r="B100" s="244"/>
      <c r="C100" s="244"/>
      <c r="D100" s="245"/>
      <c r="E100" s="252" t="s">
        <v>10</v>
      </c>
      <c r="F100" s="254"/>
      <c r="G100" s="77">
        <v>56</v>
      </c>
      <c r="H100" s="5">
        <v>56</v>
      </c>
      <c r="I100" s="18">
        <v>56</v>
      </c>
      <c r="J100" s="18">
        <v>56</v>
      </c>
    </row>
    <row r="101" spans="1:10" ht="31.5" customHeight="1" x14ac:dyDescent="0.25">
      <c r="A101" s="264" t="s">
        <v>195</v>
      </c>
      <c r="B101" s="264"/>
      <c r="C101" s="264"/>
      <c r="D101" s="264"/>
      <c r="E101" s="240" t="s">
        <v>7</v>
      </c>
      <c r="F101" s="241"/>
      <c r="G101" s="76">
        <v>24490.52</v>
      </c>
      <c r="H101" s="229">
        <v>24490.52</v>
      </c>
      <c r="I101" s="229">
        <v>24490.52</v>
      </c>
      <c r="J101" s="229">
        <v>24490.52</v>
      </c>
    </row>
    <row r="102" spans="1:10" x14ac:dyDescent="0.25">
      <c r="A102" s="252" t="s">
        <v>52</v>
      </c>
      <c r="B102" s="253"/>
      <c r="C102" s="253"/>
      <c r="D102" s="254"/>
      <c r="E102" s="240" t="s">
        <v>7</v>
      </c>
      <c r="F102" s="241"/>
      <c r="G102" s="76"/>
      <c r="H102" s="229"/>
      <c r="I102" s="229"/>
      <c r="J102" s="229"/>
    </row>
    <row r="103" spans="1:10" x14ac:dyDescent="0.25">
      <c r="A103" s="265" t="s">
        <v>45</v>
      </c>
      <c r="B103" s="265"/>
      <c r="C103" s="265"/>
      <c r="D103" s="265"/>
      <c r="E103" s="240" t="s">
        <v>7</v>
      </c>
      <c r="F103" s="241"/>
      <c r="G103" s="76">
        <v>63216.7</v>
      </c>
      <c r="H103" s="229">
        <v>63216.7</v>
      </c>
      <c r="I103" s="229">
        <v>63216.7</v>
      </c>
      <c r="J103" s="229">
        <v>63216.7</v>
      </c>
    </row>
    <row r="104" spans="1:10" x14ac:dyDescent="0.25">
      <c r="A104" s="265" t="s">
        <v>40</v>
      </c>
      <c r="B104" s="265"/>
      <c r="C104" s="265"/>
      <c r="D104" s="265"/>
      <c r="E104" s="240" t="s">
        <v>7</v>
      </c>
      <c r="F104" s="241"/>
      <c r="G104" s="144">
        <v>28360.3</v>
      </c>
      <c r="H104" s="229">
        <v>28360.3</v>
      </c>
      <c r="I104" s="229">
        <v>28360.3</v>
      </c>
      <c r="J104" s="229">
        <v>28360.3</v>
      </c>
    </row>
    <row r="105" spans="1:10" x14ac:dyDescent="0.25">
      <c r="A105" s="265" t="s">
        <v>46</v>
      </c>
      <c r="B105" s="265"/>
      <c r="C105" s="265"/>
      <c r="D105" s="265"/>
      <c r="E105" s="240" t="s">
        <v>7</v>
      </c>
      <c r="F105" s="241"/>
      <c r="G105" s="76">
        <v>16726.669999999998</v>
      </c>
      <c r="H105" s="229">
        <v>16726.669999999998</v>
      </c>
      <c r="I105" s="229">
        <v>16726.669999999998</v>
      </c>
      <c r="J105" s="229">
        <v>16726.669999999998</v>
      </c>
    </row>
    <row r="106" spans="1:10" ht="49.5" customHeight="1" x14ac:dyDescent="0.25">
      <c r="A106" s="264" t="s">
        <v>196</v>
      </c>
      <c r="B106" s="264"/>
      <c r="C106" s="264"/>
      <c r="D106" s="264"/>
      <c r="E106" s="240" t="s">
        <v>10</v>
      </c>
      <c r="F106" s="241"/>
      <c r="G106" s="76">
        <v>40.299999999999997</v>
      </c>
      <c r="H106" s="145">
        <v>40.299999999999997</v>
      </c>
      <c r="I106" s="231">
        <v>40.299999999999997</v>
      </c>
      <c r="J106" s="231">
        <v>40.299999999999997</v>
      </c>
    </row>
    <row r="107" spans="1:10" ht="51" customHeight="1" x14ac:dyDescent="0.25">
      <c r="A107" s="264" t="s">
        <v>197</v>
      </c>
      <c r="B107" s="264"/>
      <c r="C107" s="264"/>
      <c r="D107" s="264"/>
      <c r="E107" s="240" t="s">
        <v>11</v>
      </c>
      <c r="F107" s="241"/>
      <c r="G107" s="76">
        <v>1019.9</v>
      </c>
      <c r="H107" s="145">
        <v>1019.9</v>
      </c>
      <c r="I107" s="150">
        <v>1019.9</v>
      </c>
      <c r="J107" s="150">
        <v>1019.9</v>
      </c>
    </row>
    <row r="108" spans="1:10" ht="34.5" customHeight="1" x14ac:dyDescent="0.25">
      <c r="A108" s="264" t="s">
        <v>198</v>
      </c>
      <c r="B108" s="264"/>
      <c r="C108" s="264"/>
      <c r="D108" s="264"/>
      <c r="E108" s="240" t="s">
        <v>11</v>
      </c>
      <c r="F108" s="241"/>
      <c r="G108" s="76"/>
      <c r="H108" s="5"/>
      <c r="I108" s="18"/>
      <c r="J108" s="18"/>
    </row>
    <row r="109" spans="1:10" ht="20.25" customHeight="1" x14ac:dyDescent="0.25">
      <c r="A109" s="91"/>
      <c r="B109" s="91"/>
      <c r="C109" s="91"/>
      <c r="D109" s="91"/>
      <c r="E109" s="83"/>
      <c r="F109" s="83"/>
      <c r="G109" s="83"/>
      <c r="H109" s="10"/>
      <c r="I109" s="20"/>
      <c r="J109" s="20"/>
    </row>
    <row r="110" spans="1:10" ht="20.25" customHeight="1" x14ac:dyDescent="0.25">
      <c r="A110" s="91"/>
      <c r="B110" s="91"/>
      <c r="C110" s="91"/>
      <c r="D110" s="91"/>
      <c r="E110" s="129"/>
      <c r="F110" s="129"/>
      <c r="G110" s="129"/>
      <c r="H110" s="10"/>
      <c r="I110" s="20"/>
      <c r="J110" s="20"/>
    </row>
    <row r="111" spans="1:10" ht="20.25" customHeight="1" x14ac:dyDescent="0.25">
      <c r="A111" s="91"/>
      <c r="B111" s="91"/>
      <c r="C111" s="91"/>
      <c r="D111" s="91"/>
      <c r="E111" s="129"/>
      <c r="F111" s="129"/>
      <c r="G111" s="129"/>
      <c r="H111" s="10"/>
      <c r="I111" s="20"/>
      <c r="J111" s="20"/>
    </row>
    <row r="112" spans="1:10" ht="20.25" customHeight="1" x14ac:dyDescent="0.25">
      <c r="A112" s="91"/>
      <c r="B112" s="91"/>
      <c r="C112" s="91"/>
      <c r="D112" s="91"/>
      <c r="E112" s="129"/>
      <c r="F112" s="129"/>
      <c r="G112" s="129"/>
      <c r="H112" s="10"/>
      <c r="I112" s="20"/>
      <c r="J112" s="20"/>
    </row>
    <row r="113" spans="1:18" ht="20.25" customHeight="1" x14ac:dyDescent="0.25">
      <c r="A113" s="91"/>
      <c r="B113" s="91"/>
      <c r="C113" s="91"/>
      <c r="D113" s="91"/>
      <c r="E113" s="129"/>
      <c r="F113" s="129"/>
      <c r="G113" s="129"/>
      <c r="H113" s="10"/>
      <c r="I113" s="20"/>
      <c r="J113" s="20"/>
    </row>
    <row r="114" spans="1:18" ht="20.25" customHeight="1" x14ac:dyDescent="0.25">
      <c r="A114" s="91"/>
      <c r="B114" s="91"/>
      <c r="C114" s="91"/>
      <c r="D114" s="91"/>
      <c r="E114" s="129"/>
      <c r="F114" s="129"/>
      <c r="G114" s="129"/>
      <c r="H114" s="10"/>
      <c r="I114" s="20"/>
      <c r="J114" s="20"/>
    </row>
    <row r="115" spans="1:18" ht="15.75" customHeight="1" x14ac:dyDescent="0.25">
      <c r="A115" s="280" t="s">
        <v>88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133"/>
    </row>
    <row r="116" spans="1:18" ht="15.75" customHeight="1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spans="1:18" ht="16.5" customHeight="1" x14ac:dyDescent="0.25">
      <c r="A117" s="289" t="s">
        <v>17</v>
      </c>
      <c r="B117" s="290"/>
      <c r="C117" s="255" t="s">
        <v>120</v>
      </c>
      <c r="D117" s="314" t="s">
        <v>119</v>
      </c>
      <c r="E117" s="315"/>
      <c r="F117" s="315"/>
      <c r="G117" s="269" t="s">
        <v>121</v>
      </c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1"/>
    </row>
    <row r="118" spans="1:18" ht="16.5" customHeight="1" x14ac:dyDescent="0.25">
      <c r="A118" s="291"/>
      <c r="B118" s="292"/>
      <c r="C118" s="256"/>
      <c r="D118" s="316"/>
      <c r="E118" s="317"/>
      <c r="F118" s="317"/>
      <c r="G118" s="255" t="s">
        <v>358</v>
      </c>
      <c r="H118" s="246" t="s">
        <v>16</v>
      </c>
      <c r="I118" s="247"/>
      <c r="J118" s="247"/>
      <c r="K118" s="247"/>
      <c r="L118" s="247"/>
      <c r="M118" s="247"/>
      <c r="N118" s="247"/>
      <c r="O118" s="247"/>
      <c r="P118" s="248"/>
      <c r="Q118" s="255" t="s">
        <v>303</v>
      </c>
      <c r="R118" s="255" t="s">
        <v>359</v>
      </c>
    </row>
    <row r="119" spans="1:18" ht="36" customHeight="1" x14ac:dyDescent="0.25">
      <c r="A119" s="291"/>
      <c r="B119" s="292"/>
      <c r="C119" s="256"/>
      <c r="D119" s="316"/>
      <c r="E119" s="317"/>
      <c r="F119" s="317"/>
      <c r="G119" s="256"/>
      <c r="H119" s="263" t="s">
        <v>122</v>
      </c>
      <c r="I119" s="263" t="s">
        <v>142</v>
      </c>
      <c r="J119" s="299" t="s">
        <v>123</v>
      </c>
      <c r="K119" s="242" t="s">
        <v>124</v>
      </c>
      <c r="L119" s="242"/>
      <c r="M119" s="242"/>
      <c r="N119" s="242"/>
      <c r="O119" s="242"/>
      <c r="P119" s="242"/>
      <c r="Q119" s="256"/>
      <c r="R119" s="256"/>
    </row>
    <row r="120" spans="1:18" ht="16.5" customHeight="1" x14ac:dyDescent="0.25">
      <c r="A120" s="291"/>
      <c r="B120" s="292"/>
      <c r="C120" s="256"/>
      <c r="D120" s="316"/>
      <c r="E120" s="317"/>
      <c r="F120" s="317"/>
      <c r="G120" s="256"/>
      <c r="H120" s="263"/>
      <c r="I120" s="263"/>
      <c r="J120" s="300"/>
      <c r="K120" s="242" t="s">
        <v>67</v>
      </c>
      <c r="L120" s="242" t="s">
        <v>16</v>
      </c>
      <c r="M120" s="242"/>
      <c r="N120" s="242"/>
      <c r="O120" s="242"/>
      <c r="P120" s="242"/>
      <c r="Q120" s="256"/>
      <c r="R120" s="256"/>
    </row>
    <row r="121" spans="1:18" ht="102" customHeight="1" x14ac:dyDescent="0.25">
      <c r="A121" s="291"/>
      <c r="B121" s="292"/>
      <c r="C121" s="256"/>
      <c r="D121" s="318"/>
      <c r="E121" s="319"/>
      <c r="F121" s="319"/>
      <c r="G121" s="257"/>
      <c r="H121" s="263"/>
      <c r="I121" s="263"/>
      <c r="J121" s="301"/>
      <c r="K121" s="242"/>
      <c r="L121" s="127" t="s">
        <v>125</v>
      </c>
      <c r="M121" s="128" t="s">
        <v>126</v>
      </c>
      <c r="N121" s="128" t="s">
        <v>127</v>
      </c>
      <c r="O121" s="128" t="s">
        <v>199</v>
      </c>
      <c r="P121" s="128" t="s">
        <v>154</v>
      </c>
      <c r="Q121" s="257"/>
      <c r="R121" s="257"/>
    </row>
    <row r="122" spans="1:18" x14ac:dyDescent="0.25">
      <c r="A122" s="283">
        <v>1</v>
      </c>
      <c r="B122" s="283"/>
      <c r="C122" s="58">
        <v>2</v>
      </c>
      <c r="D122" s="266">
        <v>3</v>
      </c>
      <c r="E122" s="267"/>
      <c r="F122" s="267"/>
      <c r="G122" s="58">
        <v>4</v>
      </c>
      <c r="H122" s="58">
        <v>5</v>
      </c>
      <c r="I122" s="58">
        <v>6</v>
      </c>
      <c r="J122" s="19">
        <v>7</v>
      </c>
      <c r="K122" s="19">
        <v>8</v>
      </c>
      <c r="L122" s="19">
        <v>9</v>
      </c>
      <c r="M122" s="54">
        <v>10</v>
      </c>
      <c r="N122" s="54">
        <v>11</v>
      </c>
      <c r="O122" s="54">
        <v>12</v>
      </c>
      <c r="P122" s="125">
        <v>13</v>
      </c>
      <c r="Q122" s="125">
        <v>14</v>
      </c>
      <c r="R122" s="125">
        <v>15</v>
      </c>
    </row>
    <row r="123" spans="1:18" s="67" customFormat="1" ht="31.5" customHeight="1" x14ac:dyDescent="0.25">
      <c r="A123" s="293" t="s">
        <v>128</v>
      </c>
      <c r="B123" s="294"/>
      <c r="C123" s="66" t="s">
        <v>129</v>
      </c>
      <c r="D123" s="293" t="s">
        <v>130</v>
      </c>
      <c r="E123" s="347"/>
      <c r="F123" s="347"/>
      <c r="G123" s="23">
        <f>G126+G127+G128</f>
        <v>36924207.119999997</v>
      </c>
      <c r="H123" s="23">
        <f>H126</f>
        <v>32360300</v>
      </c>
      <c r="I123" s="23">
        <f>I126+I128</f>
        <v>0</v>
      </c>
      <c r="J123" s="66"/>
      <c r="K123" s="23">
        <f>M123+N123+P123</f>
        <v>4563907.12</v>
      </c>
      <c r="L123" s="66"/>
      <c r="M123" s="23">
        <f>M126</f>
        <v>2692000</v>
      </c>
      <c r="N123" s="23">
        <f>N126</f>
        <v>1871907.12</v>
      </c>
      <c r="O123" s="66"/>
      <c r="P123" s="23">
        <f>P127</f>
        <v>0</v>
      </c>
      <c r="Q123" s="23">
        <f>Q126+Q128</f>
        <v>38084307.119999997</v>
      </c>
      <c r="R123" s="23">
        <f>R126+R128</f>
        <v>37447607.119999997</v>
      </c>
    </row>
    <row r="124" spans="1:18" ht="20.25" customHeight="1" x14ac:dyDescent="0.25">
      <c r="A124" s="295" t="s">
        <v>16</v>
      </c>
      <c r="B124" s="296"/>
      <c r="C124" s="6"/>
      <c r="D124" s="284"/>
      <c r="E124" s="285"/>
      <c r="F124" s="285"/>
      <c r="G124" s="70"/>
      <c r="H124" s="70"/>
      <c r="I124" s="70"/>
      <c r="J124" s="68"/>
      <c r="K124" s="68"/>
      <c r="L124" s="68"/>
      <c r="M124" s="69"/>
      <c r="N124" s="69"/>
      <c r="O124" s="69"/>
      <c r="P124" s="69"/>
      <c r="Q124" s="99"/>
      <c r="R124" s="99"/>
    </row>
    <row r="125" spans="1:18" ht="20.25" customHeight="1" x14ac:dyDescent="0.25">
      <c r="A125" s="258" t="s">
        <v>133</v>
      </c>
      <c r="B125" s="259"/>
      <c r="C125" s="6" t="s">
        <v>134</v>
      </c>
      <c r="D125" s="260">
        <v>120</v>
      </c>
      <c r="E125" s="261"/>
      <c r="F125" s="261"/>
      <c r="G125" s="68">
        <f>K125</f>
        <v>0</v>
      </c>
      <c r="H125" s="96" t="s">
        <v>130</v>
      </c>
      <c r="I125" s="96" t="s">
        <v>130</v>
      </c>
      <c r="J125" s="96" t="s">
        <v>130</v>
      </c>
      <c r="K125" s="68">
        <f>L125</f>
        <v>0</v>
      </c>
      <c r="L125" s="68"/>
      <c r="M125" s="96" t="s">
        <v>130</v>
      </c>
      <c r="N125" s="96" t="s">
        <v>130</v>
      </c>
      <c r="O125" s="96" t="s">
        <v>130</v>
      </c>
      <c r="P125" s="126" t="s">
        <v>211</v>
      </c>
      <c r="Q125" s="22"/>
      <c r="R125" s="22"/>
    </row>
    <row r="126" spans="1:18" ht="21" customHeight="1" x14ac:dyDescent="0.25">
      <c r="A126" s="258" t="s">
        <v>131</v>
      </c>
      <c r="B126" s="259"/>
      <c r="C126" s="6" t="s">
        <v>132</v>
      </c>
      <c r="D126" s="260">
        <v>130</v>
      </c>
      <c r="E126" s="261"/>
      <c r="F126" s="261"/>
      <c r="G126" s="68">
        <f>H126+I126+K126</f>
        <v>36924207.119999997</v>
      </c>
      <c r="H126" s="22">
        <f>'приложение 1'!L16+'приложение 1'!L67</f>
        <v>32360300</v>
      </c>
      <c r="I126" s="96"/>
      <c r="J126" s="96" t="s">
        <v>130</v>
      </c>
      <c r="K126" s="68">
        <f>M126+N126</f>
        <v>4563907.12</v>
      </c>
      <c r="L126" s="96" t="s">
        <v>130</v>
      </c>
      <c r="M126" s="68">
        <f>'приложение 1'!L137</f>
        <v>2692000</v>
      </c>
      <c r="N126" s="68">
        <f>'приложение 1'!L119-'приложение 1'!L137</f>
        <v>1871907.12</v>
      </c>
      <c r="O126" s="96" t="s">
        <v>130</v>
      </c>
      <c r="P126" s="126" t="s">
        <v>211</v>
      </c>
      <c r="Q126" s="22">
        <f>'приложение 1'!M18+'приложение 1'!M69+'приложение 1'!M119</f>
        <v>37550707.119999997</v>
      </c>
      <c r="R126" s="22">
        <f>'приложение 1'!N15-R128</f>
        <v>37447607.119999997</v>
      </c>
    </row>
    <row r="127" spans="1:18" ht="34.5" customHeight="1" x14ac:dyDescent="0.25">
      <c r="A127" s="258" t="s">
        <v>323</v>
      </c>
      <c r="B127" s="259"/>
      <c r="C127" s="6" t="s">
        <v>330</v>
      </c>
      <c r="D127" s="260">
        <v>440</v>
      </c>
      <c r="E127" s="261"/>
      <c r="F127" s="261"/>
      <c r="G127" s="68">
        <f>P127</f>
        <v>0</v>
      </c>
      <c r="H127" s="22"/>
      <c r="I127" s="210"/>
      <c r="J127" s="210"/>
      <c r="K127" s="68">
        <f>P127</f>
        <v>0</v>
      </c>
      <c r="L127" s="210"/>
      <c r="M127" s="68"/>
      <c r="N127" s="68"/>
      <c r="O127" s="210"/>
      <c r="P127" s="210"/>
      <c r="Q127" s="22"/>
      <c r="R127" s="22"/>
    </row>
    <row r="128" spans="1:18" ht="30" customHeight="1" x14ac:dyDescent="0.25">
      <c r="A128" s="258" t="s">
        <v>135</v>
      </c>
      <c r="B128" s="259"/>
      <c r="C128" s="6" t="s">
        <v>136</v>
      </c>
      <c r="D128" s="260">
        <v>150</v>
      </c>
      <c r="E128" s="261"/>
      <c r="F128" s="261"/>
      <c r="G128" s="68">
        <f>I128</f>
        <v>0</v>
      </c>
      <c r="H128" s="96" t="s">
        <v>130</v>
      </c>
      <c r="I128" s="68">
        <f>'приложение 1'!L61</f>
        <v>0</v>
      </c>
      <c r="J128" s="96" t="s">
        <v>130</v>
      </c>
      <c r="K128" s="96" t="s">
        <v>130</v>
      </c>
      <c r="L128" s="96" t="s">
        <v>130</v>
      </c>
      <c r="M128" s="96" t="s">
        <v>130</v>
      </c>
      <c r="N128" s="96" t="s">
        <v>130</v>
      </c>
      <c r="O128" s="96" t="s">
        <v>130</v>
      </c>
      <c r="P128" s="126" t="s">
        <v>211</v>
      </c>
      <c r="Q128" s="22">
        <f>'приложение 1'!M60+'приложение 1'!M112</f>
        <v>533600</v>
      </c>
      <c r="R128" s="22">
        <f>'приложение 1'!N112</f>
        <v>0</v>
      </c>
    </row>
    <row r="129" spans="1:18" ht="18" customHeight="1" x14ac:dyDescent="0.25">
      <c r="A129" s="258" t="s">
        <v>138</v>
      </c>
      <c r="B129" s="259"/>
      <c r="C129" s="6" t="s">
        <v>137</v>
      </c>
      <c r="D129" s="260">
        <v>150</v>
      </c>
      <c r="E129" s="261"/>
      <c r="F129" s="261"/>
      <c r="G129" s="68">
        <f>K129</f>
        <v>0</v>
      </c>
      <c r="H129" s="96" t="s">
        <v>130</v>
      </c>
      <c r="I129" s="96" t="s">
        <v>130</v>
      </c>
      <c r="J129" s="96" t="s">
        <v>130</v>
      </c>
      <c r="K129" s="22">
        <f>O129+P129</f>
        <v>0</v>
      </c>
      <c r="L129" s="96" t="s">
        <v>130</v>
      </c>
      <c r="M129" s="96" t="s">
        <v>130</v>
      </c>
      <c r="N129" s="96" t="s">
        <v>130</v>
      </c>
      <c r="O129" s="68"/>
      <c r="P129" s="68"/>
      <c r="Q129" s="22"/>
      <c r="R129" s="22"/>
    </row>
    <row r="130" spans="1:18" s="101" customFormat="1" ht="29.25" customHeight="1" x14ac:dyDescent="0.25">
      <c r="A130" s="102"/>
      <c r="B130" s="102"/>
      <c r="C130" s="103"/>
      <c r="D130" s="104"/>
      <c r="E130" s="104"/>
      <c r="F130" s="104"/>
      <c r="G130" s="103"/>
      <c r="H130" s="103"/>
      <c r="I130" s="105"/>
      <c r="J130" s="105"/>
      <c r="K130" s="105"/>
      <c r="L130" s="105"/>
      <c r="M130" s="105"/>
      <c r="N130" s="105"/>
      <c r="O130" s="105"/>
      <c r="P130" s="105"/>
    </row>
    <row r="131" spans="1:18" s="101" customFormat="1" ht="29.25" customHeight="1" x14ac:dyDescent="0.25">
      <c r="A131" s="102"/>
      <c r="B131" s="102"/>
      <c r="C131" s="103"/>
      <c r="D131" s="104"/>
      <c r="E131" s="104"/>
      <c r="F131" s="104"/>
      <c r="G131" s="103"/>
      <c r="H131" s="140"/>
      <c r="I131" s="105"/>
      <c r="J131" s="105"/>
      <c r="K131" s="105"/>
      <c r="L131" s="105"/>
      <c r="M131" s="105"/>
      <c r="N131" s="105"/>
      <c r="O131" s="105"/>
      <c r="P131" s="105"/>
    </row>
    <row r="132" spans="1:18" s="101" customFormat="1" ht="29.25" customHeight="1" x14ac:dyDescent="0.25">
      <c r="A132" s="102"/>
      <c r="B132" s="102"/>
      <c r="C132" s="103"/>
      <c r="D132" s="104"/>
      <c r="E132" s="104"/>
      <c r="F132" s="104"/>
      <c r="G132" s="103"/>
      <c r="H132" s="103"/>
      <c r="I132" s="105"/>
      <c r="J132" s="105"/>
      <c r="K132" s="105"/>
      <c r="L132" s="105"/>
      <c r="M132" s="105"/>
      <c r="N132" s="105"/>
      <c r="O132" s="105"/>
      <c r="P132" s="105"/>
    </row>
    <row r="133" spans="1:18" s="101" customFormat="1" ht="29.25" customHeight="1" x14ac:dyDescent="0.25">
      <c r="A133" s="102"/>
      <c r="B133" s="102"/>
      <c r="C133" s="103"/>
      <c r="D133" s="104"/>
      <c r="E133" s="104"/>
      <c r="F133" s="104"/>
      <c r="G133" s="103"/>
      <c r="H133" s="103"/>
      <c r="I133" s="105"/>
      <c r="J133" s="105"/>
      <c r="K133" s="105"/>
      <c r="L133" s="105"/>
      <c r="M133" s="105"/>
      <c r="N133" s="105"/>
      <c r="O133" s="105"/>
      <c r="P133" s="105"/>
    </row>
    <row r="134" spans="1:18" s="101" customFormat="1" ht="29.25" customHeight="1" x14ac:dyDescent="0.25">
      <c r="A134" s="102"/>
      <c r="B134" s="102"/>
      <c r="C134" s="103"/>
      <c r="D134" s="104"/>
      <c r="E134" s="104"/>
      <c r="F134" s="104"/>
      <c r="G134" s="103"/>
      <c r="H134" s="103"/>
      <c r="I134" s="105"/>
      <c r="J134" s="105"/>
      <c r="K134" s="105"/>
      <c r="L134" s="105"/>
      <c r="M134" s="105"/>
      <c r="N134" s="105"/>
      <c r="O134" s="105"/>
      <c r="P134" s="105"/>
    </row>
    <row r="135" spans="1:18" s="101" customFormat="1" ht="29.25" customHeight="1" x14ac:dyDescent="0.25">
      <c r="A135" s="102"/>
      <c r="B135" s="102"/>
      <c r="C135" s="103"/>
      <c r="D135" s="104"/>
      <c r="E135" s="104"/>
      <c r="F135" s="104"/>
      <c r="G135" s="103"/>
      <c r="H135" s="103"/>
      <c r="I135" s="105"/>
      <c r="J135" s="105"/>
      <c r="K135" s="105"/>
      <c r="L135" s="105"/>
      <c r="M135" s="105"/>
      <c r="N135" s="105"/>
      <c r="O135" s="105"/>
      <c r="P135" s="105"/>
    </row>
    <row r="136" spans="1:18" s="101" customFormat="1" ht="29.25" customHeight="1" x14ac:dyDescent="0.25">
      <c r="A136" s="102"/>
      <c r="B136" s="102"/>
      <c r="C136" s="103"/>
      <c r="D136" s="104"/>
      <c r="E136" s="104"/>
      <c r="F136" s="104"/>
      <c r="G136" s="103"/>
      <c r="H136" s="103"/>
      <c r="I136" s="105"/>
      <c r="J136" s="105"/>
      <c r="K136" s="105"/>
      <c r="L136" s="105"/>
      <c r="M136" s="105"/>
      <c r="N136" s="105"/>
      <c r="O136" s="105"/>
      <c r="P136" s="105"/>
    </row>
    <row r="137" spans="1:18" s="101" customFormat="1" ht="29.25" customHeight="1" x14ac:dyDescent="0.25">
      <c r="A137" s="102"/>
      <c r="B137" s="102"/>
      <c r="C137" s="103"/>
      <c r="D137" s="104"/>
      <c r="E137" s="104"/>
      <c r="F137" s="104"/>
      <c r="G137" s="103"/>
      <c r="H137" s="103"/>
      <c r="I137" s="105"/>
      <c r="J137" s="105"/>
      <c r="K137" s="105"/>
      <c r="L137" s="105"/>
      <c r="M137" s="105"/>
      <c r="N137" s="105"/>
      <c r="O137" s="105"/>
      <c r="P137" s="105"/>
    </row>
    <row r="138" spans="1:18" s="101" customFormat="1" ht="29.25" customHeight="1" x14ac:dyDescent="0.25">
      <c r="A138" s="102"/>
      <c r="B138" s="102"/>
      <c r="C138" s="103"/>
      <c r="D138" s="104"/>
      <c r="E138" s="104"/>
      <c r="F138" s="104"/>
      <c r="G138" s="103"/>
      <c r="H138" s="103"/>
      <c r="I138" s="105"/>
      <c r="J138" s="105"/>
      <c r="K138" s="105"/>
      <c r="L138" s="105"/>
      <c r="M138" s="105"/>
      <c r="N138" s="105"/>
      <c r="O138" s="105"/>
      <c r="P138" s="105"/>
    </row>
    <row r="139" spans="1:18" s="101" customFormat="1" ht="29.25" customHeight="1" x14ac:dyDescent="0.25">
      <c r="A139" s="102"/>
      <c r="B139" s="102"/>
      <c r="C139" s="103"/>
      <c r="D139" s="104"/>
      <c r="E139" s="104"/>
      <c r="F139" s="104"/>
      <c r="G139" s="103"/>
      <c r="H139" s="140"/>
      <c r="I139" s="105"/>
      <c r="J139" s="105"/>
      <c r="K139" s="105"/>
      <c r="L139" s="105"/>
      <c r="M139" s="105"/>
      <c r="N139" s="105"/>
      <c r="O139" s="105"/>
      <c r="P139" s="105"/>
    </row>
    <row r="140" spans="1:18" s="101" customFormat="1" ht="7.5" customHeight="1" x14ac:dyDescent="0.25">
      <c r="A140" s="102"/>
      <c r="B140" s="102"/>
      <c r="C140" s="103"/>
      <c r="D140" s="104"/>
      <c r="E140" s="104"/>
      <c r="F140" s="104"/>
      <c r="G140" s="103"/>
      <c r="H140" s="103"/>
      <c r="I140" s="105"/>
      <c r="J140" s="105"/>
      <c r="K140" s="105"/>
      <c r="L140" s="105"/>
      <c r="M140" s="105"/>
      <c r="N140" s="105"/>
      <c r="O140" s="105"/>
      <c r="P140" s="105"/>
    </row>
    <row r="141" spans="1:18" ht="21.75" customHeight="1" x14ac:dyDescent="0.25">
      <c r="A141" s="262" t="s">
        <v>17</v>
      </c>
      <c r="B141" s="262"/>
      <c r="C141" s="263" t="s">
        <v>120</v>
      </c>
      <c r="D141" s="263" t="s">
        <v>119</v>
      </c>
      <c r="E141" s="263"/>
      <c r="F141" s="263"/>
      <c r="G141" s="242" t="s">
        <v>121</v>
      </c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</row>
    <row r="142" spans="1:18" ht="15.75" customHeight="1" x14ac:dyDescent="0.25">
      <c r="A142" s="262"/>
      <c r="B142" s="262"/>
      <c r="C142" s="263"/>
      <c r="D142" s="263"/>
      <c r="E142" s="263"/>
      <c r="F142" s="263"/>
      <c r="G142" s="255" t="s">
        <v>358</v>
      </c>
      <c r="H142" s="269" t="s">
        <v>16</v>
      </c>
      <c r="I142" s="270"/>
      <c r="J142" s="270"/>
      <c r="K142" s="270"/>
      <c r="L142" s="270"/>
      <c r="M142" s="270"/>
      <c r="N142" s="270"/>
      <c r="O142" s="270"/>
      <c r="P142" s="271"/>
      <c r="Q142" s="255" t="s">
        <v>303</v>
      </c>
      <c r="R142" s="255" t="s">
        <v>359</v>
      </c>
    </row>
    <row r="143" spans="1:18" ht="37.5" customHeight="1" x14ac:dyDescent="0.25">
      <c r="A143" s="262"/>
      <c r="B143" s="262"/>
      <c r="C143" s="263"/>
      <c r="D143" s="263"/>
      <c r="E143" s="263"/>
      <c r="F143" s="263"/>
      <c r="G143" s="256"/>
      <c r="H143" s="263" t="s">
        <v>122</v>
      </c>
      <c r="I143" s="263" t="s">
        <v>142</v>
      </c>
      <c r="J143" s="242" t="s">
        <v>123</v>
      </c>
      <c r="K143" s="269" t="s">
        <v>124</v>
      </c>
      <c r="L143" s="270"/>
      <c r="M143" s="270"/>
      <c r="N143" s="270"/>
      <c r="O143" s="270"/>
      <c r="P143" s="271"/>
      <c r="Q143" s="256"/>
      <c r="R143" s="256"/>
    </row>
    <row r="144" spans="1:18" ht="21.75" customHeight="1" x14ac:dyDescent="0.25">
      <c r="A144" s="262"/>
      <c r="B144" s="262"/>
      <c r="C144" s="263"/>
      <c r="D144" s="263"/>
      <c r="E144" s="263"/>
      <c r="F144" s="263"/>
      <c r="G144" s="256"/>
      <c r="H144" s="263"/>
      <c r="I144" s="263"/>
      <c r="J144" s="242"/>
      <c r="K144" s="242" t="s">
        <v>67</v>
      </c>
      <c r="L144" s="269" t="s">
        <v>16</v>
      </c>
      <c r="M144" s="270"/>
      <c r="N144" s="270"/>
      <c r="O144" s="270"/>
      <c r="P144" s="271"/>
      <c r="Q144" s="256"/>
      <c r="R144" s="256"/>
    </row>
    <row r="145" spans="1:18" ht="47.25" x14ac:dyDescent="0.25">
      <c r="A145" s="262"/>
      <c r="B145" s="262"/>
      <c r="C145" s="263"/>
      <c r="D145" s="263"/>
      <c r="E145" s="263"/>
      <c r="F145" s="263"/>
      <c r="G145" s="257"/>
      <c r="H145" s="263"/>
      <c r="I145" s="263"/>
      <c r="J145" s="242"/>
      <c r="K145" s="242"/>
      <c r="L145" s="98" t="s">
        <v>125</v>
      </c>
      <c r="M145" s="99" t="s">
        <v>200</v>
      </c>
      <c r="N145" s="99" t="s">
        <v>127</v>
      </c>
      <c r="O145" s="95" t="s">
        <v>199</v>
      </c>
      <c r="P145" s="128" t="s">
        <v>154</v>
      </c>
      <c r="Q145" s="257"/>
      <c r="R145" s="257"/>
    </row>
    <row r="146" spans="1:18" ht="21.75" customHeight="1" x14ac:dyDescent="0.25">
      <c r="A146" s="283">
        <v>1</v>
      </c>
      <c r="B146" s="283"/>
      <c r="C146" s="95">
        <v>2</v>
      </c>
      <c r="D146" s="263">
        <v>3</v>
      </c>
      <c r="E146" s="263"/>
      <c r="F146" s="263"/>
      <c r="G146" s="109">
        <v>4</v>
      </c>
      <c r="H146" s="95">
        <v>5</v>
      </c>
      <c r="I146" s="95">
        <v>6</v>
      </c>
      <c r="J146" s="98">
        <v>7</v>
      </c>
      <c r="K146" s="98">
        <v>8</v>
      </c>
      <c r="L146" s="98">
        <v>9</v>
      </c>
      <c r="M146" s="94">
        <v>10</v>
      </c>
      <c r="N146" s="94">
        <v>11</v>
      </c>
      <c r="O146" s="94">
        <v>12</v>
      </c>
      <c r="P146" s="125">
        <v>13</v>
      </c>
      <c r="Q146" s="134">
        <v>14</v>
      </c>
      <c r="R146" s="134">
        <v>15</v>
      </c>
    </row>
    <row r="147" spans="1:18" ht="29.25" customHeight="1" x14ac:dyDescent="0.25">
      <c r="A147" s="282" t="s">
        <v>139</v>
      </c>
      <c r="B147" s="282"/>
      <c r="C147" s="7" t="s">
        <v>140</v>
      </c>
      <c r="D147" s="335" t="s">
        <v>130</v>
      </c>
      <c r="E147" s="335"/>
      <c r="F147" s="335"/>
      <c r="G147" s="111">
        <f>H147+I147+J147+K147</f>
        <v>36924207.119999997</v>
      </c>
      <c r="H147" s="24">
        <f>H148+H150+H151+H152+H153</f>
        <v>32360300</v>
      </c>
      <c r="I147" s="24">
        <f>I148+I150+I151+I152+I153</f>
        <v>0</v>
      </c>
      <c r="J147" s="24">
        <f>J148+J150+J151+J152+J153</f>
        <v>0</v>
      </c>
      <c r="K147" s="108">
        <f>SUM(L147:P147)</f>
        <v>4563907.12</v>
      </c>
      <c r="L147" s="23">
        <f t="shared" ref="L147:Q147" si="0">L148+L150+L151+L152+L153</f>
        <v>0</v>
      </c>
      <c r="M147" s="23">
        <f t="shared" si="0"/>
        <v>2692000</v>
      </c>
      <c r="N147" s="23">
        <f>N148+N150+N151+N152+N153</f>
        <v>1871907.12</v>
      </c>
      <c r="O147" s="23">
        <f t="shared" si="0"/>
        <v>0</v>
      </c>
      <c r="P147" s="23"/>
      <c r="Q147" s="110">
        <f t="shared" si="0"/>
        <v>38084307.119999997</v>
      </c>
      <c r="R147" s="110">
        <f>R148+R150+R151+R152+R153</f>
        <v>37447607.119999997</v>
      </c>
    </row>
    <row r="148" spans="1:18" ht="31.5" customHeight="1" x14ac:dyDescent="0.25">
      <c r="A148" s="302" t="s">
        <v>141</v>
      </c>
      <c r="B148" s="302"/>
      <c r="C148" s="6" t="s">
        <v>143</v>
      </c>
      <c r="D148" s="313"/>
      <c r="E148" s="313"/>
      <c r="F148" s="313"/>
      <c r="G148" s="111">
        <f t="shared" ref="G148:G153" si="1">H148+I148+J148+K148</f>
        <v>19383597.789999999</v>
      </c>
      <c r="H148" s="68">
        <f>'приложение 1'!L19+'приложение 1'!L22+'приложение 1'!L24+'приложение 1'!L27+'приложение 1'!L70+'приложение 1'!L73+'приложение 1'!L75+'приложение 1'!L80</f>
        <v>18211293.5</v>
      </c>
      <c r="I148" s="68"/>
      <c r="J148" s="68"/>
      <c r="K148" s="68">
        <f>'приложение 1'!L120+'приложение 1'!L122</f>
        <v>1172304.29</v>
      </c>
      <c r="L148" s="68"/>
      <c r="M148" s="68"/>
      <c r="N148" s="68">
        <f>N149</f>
        <v>1172304.29</v>
      </c>
      <c r="O148" s="68"/>
      <c r="P148" s="68"/>
      <c r="Q148" s="110">
        <f>'приложение 1'!M19+'приложение 1'!M22+'приложение 1'!M24+'приложение 1'!M27+'приложение 1'!M70+'приложение 1'!M73+'приложение 1'!M75+'приложение 1'!M80+'приложение 1'!M120+'приложение 1'!M122</f>
        <v>20010097.789999999</v>
      </c>
      <c r="R148" s="110">
        <f>'приложение 1'!N19+'приложение 1'!N22+'приложение 1'!N24+'приложение 1'!N27+'приложение 1'!N70+'приложение 1'!N73+'приложение 1'!N75+'приложение 1'!N80+'приложение 1'!N120+'приложение 1'!N122</f>
        <v>19906997.789999999</v>
      </c>
    </row>
    <row r="149" spans="1:18" ht="31.5" customHeight="1" x14ac:dyDescent="0.25">
      <c r="A149" s="311" t="s">
        <v>144</v>
      </c>
      <c r="B149" s="311"/>
      <c r="C149" s="6" t="s">
        <v>74</v>
      </c>
      <c r="D149" s="313"/>
      <c r="E149" s="313"/>
      <c r="F149" s="313"/>
      <c r="G149" s="111">
        <f t="shared" si="1"/>
        <v>19366297.789999999</v>
      </c>
      <c r="H149" s="194">
        <f>'приложение 1'!L19+'приложение 1'!L24+'приложение 1'!L70+'приложение 1'!L75</f>
        <v>18193993.5</v>
      </c>
      <c r="I149" s="68"/>
      <c r="J149" s="68"/>
      <c r="K149" s="68">
        <f t="shared" ref="K149:K161" si="2">SUM(L149:P149)</f>
        <v>1172304.29</v>
      </c>
      <c r="L149" s="68"/>
      <c r="M149" s="68"/>
      <c r="N149" s="68">
        <f>'приложение 1'!L120+'приложение 1'!L122</f>
        <v>1172304.29</v>
      </c>
      <c r="O149" s="68"/>
      <c r="P149" s="68"/>
      <c r="Q149" s="110">
        <f>'приложение 1'!M19+'приложение 1'!M24+'приложение 1'!M70+'приложение 1'!M91+'приложение 1'!M120+'приложение 1'!M122</f>
        <v>19738727.960000001</v>
      </c>
      <c r="R149" s="110">
        <f>'приложение 1'!N19+'приложение 1'!N24+'приложение 1'!N70+'приложение 1'!N91+'приложение 1'!N120+'приложение 1'!N122</f>
        <v>19634213.059999999</v>
      </c>
    </row>
    <row r="150" spans="1:18" s="10" customFormat="1" ht="31.5" customHeight="1" x14ac:dyDescent="0.25">
      <c r="A150" s="302" t="s">
        <v>201</v>
      </c>
      <c r="B150" s="302"/>
      <c r="C150" s="6" t="s">
        <v>145</v>
      </c>
      <c r="D150" s="313"/>
      <c r="E150" s="313"/>
      <c r="F150" s="313"/>
      <c r="G150" s="111">
        <f t="shared" si="1"/>
        <v>1112197</v>
      </c>
      <c r="H150" s="68">
        <f>'приложение 1'!L109</f>
        <v>1035600</v>
      </c>
      <c r="I150" s="68"/>
      <c r="J150" s="68"/>
      <c r="K150" s="68">
        <f>'приложение 1'!L127+'приложение 1'!L128+'приложение 1'!L131</f>
        <v>76597</v>
      </c>
      <c r="L150" s="68"/>
      <c r="M150" s="68"/>
      <c r="N150" s="68">
        <f>'приложение 1'!L127+'приложение 1'!L128+'приложение 1'!L131</f>
        <v>76597</v>
      </c>
      <c r="O150" s="68"/>
      <c r="P150" s="68"/>
      <c r="Q150" s="110">
        <f>'приложение 1'!M109+'приложение 1'!M127+'приложение 1'!M128+ 'приложение 1'!M131</f>
        <v>1112197</v>
      </c>
      <c r="R150" s="110">
        <f>'приложение 1'!N109+'приложение 1'!N127+'приложение 1'!N128+'приложение 1'!N131</f>
        <v>1112197</v>
      </c>
    </row>
    <row r="151" spans="1:18" s="10" customFormat="1" ht="31.5" customHeight="1" x14ac:dyDescent="0.25">
      <c r="A151" s="302" t="s">
        <v>204</v>
      </c>
      <c r="B151" s="302"/>
      <c r="C151" s="6" t="s">
        <v>146</v>
      </c>
      <c r="D151" s="313"/>
      <c r="E151" s="313"/>
      <c r="F151" s="313"/>
      <c r="G151" s="111">
        <f t="shared" si="1"/>
        <v>0</v>
      </c>
      <c r="H151" s="68"/>
      <c r="I151" s="68"/>
      <c r="J151" s="68"/>
      <c r="K151" s="68">
        <f t="shared" si="2"/>
        <v>0</v>
      </c>
      <c r="L151" s="68"/>
      <c r="M151" s="68"/>
      <c r="N151" s="68"/>
      <c r="O151" s="68"/>
      <c r="P151" s="68"/>
      <c r="Q151" s="110"/>
      <c r="R151" s="110"/>
    </row>
    <row r="152" spans="1:18" s="10" customFormat="1" ht="31.5" customHeight="1" x14ac:dyDescent="0.25">
      <c r="A152" s="302" t="s">
        <v>147</v>
      </c>
      <c r="B152" s="302"/>
      <c r="C152" s="6" t="s">
        <v>148</v>
      </c>
      <c r="D152" s="313"/>
      <c r="E152" s="313"/>
      <c r="F152" s="313"/>
      <c r="G152" s="111">
        <f t="shared" si="1"/>
        <v>0</v>
      </c>
      <c r="H152" s="68"/>
      <c r="I152" s="68"/>
      <c r="J152" s="68"/>
      <c r="K152" s="68">
        <f t="shared" si="2"/>
        <v>0</v>
      </c>
      <c r="L152" s="68"/>
      <c r="M152" s="68"/>
      <c r="N152" s="68"/>
      <c r="O152" s="68"/>
      <c r="P152" s="68"/>
      <c r="Q152" s="110"/>
      <c r="R152" s="110"/>
    </row>
    <row r="153" spans="1:18" s="10" customFormat="1" ht="31.5" customHeight="1" x14ac:dyDescent="0.25">
      <c r="A153" s="302" t="s">
        <v>202</v>
      </c>
      <c r="B153" s="302"/>
      <c r="C153" s="6" t="s">
        <v>149</v>
      </c>
      <c r="D153" s="313" t="s">
        <v>150</v>
      </c>
      <c r="E153" s="313"/>
      <c r="F153" s="313"/>
      <c r="G153" s="111">
        <f t="shared" si="1"/>
        <v>16428412.33</v>
      </c>
      <c r="H153" s="68">
        <f>'приложение 1'!L29+'приложение 1'!L31+'приложение 1'!L33+'приложение 1'!L37+'приложение 1'!L39+'приложение 1'!L61+'приложение 1'!L82+'приложение 1'!L87+'приложение 1'!L92+'приложение 1'!L101+'приложение 1'!L104+'приложение 1'!L106</f>
        <v>13113406.5</v>
      </c>
      <c r="I153" s="68">
        <f>'приложение 1'!L61+'приложение 1'!L115</f>
        <v>0</v>
      </c>
      <c r="J153" s="68"/>
      <c r="K153" s="68">
        <f>SUM(L153:P153)</f>
        <v>3315005.83</v>
      </c>
      <c r="L153" s="68"/>
      <c r="M153" s="68">
        <f>'приложение 1'!L137</f>
        <v>2692000</v>
      </c>
      <c r="N153" s="68">
        <f>'приложение 1'!L132+'приложение 1'!L133+'приложение 1'!L134+'приложение 1'!L135+'приложение 1'!L136</f>
        <v>623005.83000000007</v>
      </c>
      <c r="O153" s="68"/>
      <c r="P153" s="68"/>
      <c r="Q153" s="111">
        <f>'приложение 1'!M29+'приложение 1'!M31+'приложение 1'!M33+'приложение 1'!M37+'приложение 1'!M39+'приложение 1'!M82+'приложение 1'!M87+'приложение 1'!M92+'приложение 1'!M101+'приложение 1'!M104+'приложение 1'!M106+'приложение 1'!M133+'приложение 1'!M135+'приложение 1'!M136+'приложение 1'!M137+'приложение 1'!M113+'приложение 1'!M60</f>
        <v>16962012.329999998</v>
      </c>
      <c r="R153" s="111">
        <f>'приложение 1'!N29+'приложение 1'!N31+'приложение 1'!N33+'приложение 1'!N37+'приложение 1'!N39+'приложение 1'!N82+'приложение 1'!N87+'приложение 1'!N92+'приложение 1'!N101+'приложение 1'!N104+'приложение 1'!N106+'приложение 1'!N112+'приложение 1'!N133+'приложение 1'!N135+'приложение 1'!N136+'приложение 1'!N137</f>
        <v>16428412.33</v>
      </c>
    </row>
    <row r="154" spans="1:18" s="73" customFormat="1" ht="31.5" customHeight="1" x14ac:dyDescent="0.25">
      <c r="A154" s="282" t="s">
        <v>151</v>
      </c>
      <c r="B154" s="282"/>
      <c r="C154" s="66" t="s">
        <v>152</v>
      </c>
      <c r="D154" s="335" t="s">
        <v>150</v>
      </c>
      <c r="E154" s="335"/>
      <c r="F154" s="335"/>
      <c r="G154" s="111">
        <f t="shared" ref="G154:G160" si="3">H154+I154+J154+K154</f>
        <v>0</v>
      </c>
      <c r="H154" s="23">
        <f>H155+H156</f>
        <v>0</v>
      </c>
      <c r="I154" s="23">
        <v>0</v>
      </c>
      <c r="J154" s="23">
        <v>0</v>
      </c>
      <c r="K154" s="108">
        <f t="shared" si="2"/>
        <v>0</v>
      </c>
      <c r="L154" s="23">
        <v>0</v>
      </c>
      <c r="M154" s="23">
        <v>0</v>
      </c>
      <c r="N154" s="23">
        <v>0</v>
      </c>
      <c r="O154" s="23">
        <v>0</v>
      </c>
      <c r="P154" s="23"/>
      <c r="Q154" s="112">
        <v>0</v>
      </c>
      <c r="R154" s="112">
        <v>0</v>
      </c>
    </row>
    <row r="155" spans="1:18" s="10" customFormat="1" ht="31.5" customHeight="1" x14ac:dyDescent="0.25">
      <c r="A155" s="350" t="s">
        <v>153</v>
      </c>
      <c r="B155" s="350"/>
      <c r="C155" s="74" t="s">
        <v>77</v>
      </c>
      <c r="D155" s="348"/>
      <c r="E155" s="348"/>
      <c r="F155" s="348"/>
      <c r="G155" s="111">
        <f t="shared" si="3"/>
        <v>0</v>
      </c>
      <c r="H155" s="75"/>
      <c r="I155" s="75"/>
      <c r="J155" s="75"/>
      <c r="K155" s="68">
        <f t="shared" si="2"/>
        <v>0</v>
      </c>
      <c r="L155" s="75"/>
      <c r="M155" s="75"/>
      <c r="N155" s="75"/>
      <c r="O155" s="75"/>
      <c r="P155" s="75"/>
      <c r="Q155" s="110"/>
      <c r="R155" s="110"/>
    </row>
    <row r="156" spans="1:18" s="10" customFormat="1" x14ac:dyDescent="0.25">
      <c r="A156" s="302" t="s">
        <v>154</v>
      </c>
      <c r="B156" s="302"/>
      <c r="C156" s="6" t="s">
        <v>155</v>
      </c>
      <c r="D156" s="313"/>
      <c r="E156" s="313"/>
      <c r="F156" s="313"/>
      <c r="G156" s="111">
        <f t="shared" si="3"/>
        <v>0</v>
      </c>
      <c r="H156" s="22"/>
      <c r="I156" s="22"/>
      <c r="J156" s="22"/>
      <c r="K156" s="68">
        <f t="shared" si="2"/>
        <v>0</v>
      </c>
      <c r="L156" s="22"/>
      <c r="M156" s="22"/>
      <c r="N156" s="22"/>
      <c r="O156" s="22"/>
      <c r="P156" s="22"/>
      <c r="Q156" s="110"/>
      <c r="R156" s="110"/>
    </row>
    <row r="157" spans="1:18" s="73" customFormat="1" ht="31.5" customHeight="1" x14ac:dyDescent="0.25">
      <c r="A157" s="282" t="s">
        <v>157</v>
      </c>
      <c r="B157" s="282"/>
      <c r="C157" s="66" t="s">
        <v>156</v>
      </c>
      <c r="D157" s="335" t="s">
        <v>150</v>
      </c>
      <c r="E157" s="335"/>
      <c r="F157" s="335"/>
      <c r="G157" s="111">
        <f t="shared" si="3"/>
        <v>0</v>
      </c>
      <c r="H157" s="23">
        <v>0</v>
      </c>
      <c r="I157" s="23">
        <v>0</v>
      </c>
      <c r="J157" s="23">
        <v>0</v>
      </c>
      <c r="K157" s="108">
        <f t="shared" si="2"/>
        <v>0</v>
      </c>
      <c r="L157" s="23">
        <v>0</v>
      </c>
      <c r="M157" s="23">
        <v>0</v>
      </c>
      <c r="N157" s="23">
        <v>0</v>
      </c>
      <c r="O157" s="23">
        <v>0</v>
      </c>
      <c r="P157" s="23"/>
      <c r="Q157" s="112">
        <v>0</v>
      </c>
      <c r="R157" s="112">
        <v>0</v>
      </c>
    </row>
    <row r="158" spans="1:18" s="10" customFormat="1" ht="31.5" customHeight="1" x14ac:dyDescent="0.25">
      <c r="A158" s="302" t="s">
        <v>158</v>
      </c>
      <c r="B158" s="302"/>
      <c r="C158" s="6" t="s">
        <v>160</v>
      </c>
      <c r="D158" s="313"/>
      <c r="E158" s="313"/>
      <c r="F158" s="313"/>
      <c r="G158" s="111">
        <f t="shared" si="3"/>
        <v>0</v>
      </c>
      <c r="H158" s="22"/>
      <c r="I158" s="22"/>
      <c r="J158" s="22"/>
      <c r="K158" s="68">
        <f>SUM(L158:P158)</f>
        <v>0</v>
      </c>
      <c r="L158" s="22"/>
      <c r="M158" s="22"/>
      <c r="N158" s="22"/>
      <c r="O158" s="22"/>
      <c r="P158" s="22"/>
      <c r="Q158" s="110"/>
      <c r="R158" s="110"/>
    </row>
    <row r="159" spans="1:18" s="10" customFormat="1" x14ac:dyDescent="0.25">
      <c r="A159" s="302" t="s">
        <v>159</v>
      </c>
      <c r="B159" s="302"/>
      <c r="C159" s="6" t="s">
        <v>161</v>
      </c>
      <c r="D159" s="313"/>
      <c r="E159" s="313"/>
      <c r="F159" s="313"/>
      <c r="G159" s="111">
        <f t="shared" si="3"/>
        <v>0</v>
      </c>
      <c r="H159" s="22"/>
      <c r="I159" s="22"/>
      <c r="J159" s="22"/>
      <c r="K159" s="68">
        <f t="shared" si="2"/>
        <v>0</v>
      </c>
      <c r="L159" s="22"/>
      <c r="M159" s="22"/>
      <c r="N159" s="22"/>
      <c r="O159" s="22"/>
      <c r="P159" s="22"/>
      <c r="Q159" s="110"/>
      <c r="R159" s="110"/>
    </row>
    <row r="160" spans="1:18" s="73" customFormat="1" ht="31.5" customHeight="1" x14ac:dyDescent="0.25">
      <c r="A160" s="282" t="s">
        <v>162</v>
      </c>
      <c r="B160" s="282"/>
      <c r="C160" s="66" t="s">
        <v>164</v>
      </c>
      <c r="D160" s="335" t="s">
        <v>150</v>
      </c>
      <c r="E160" s="335"/>
      <c r="F160" s="335"/>
      <c r="G160" s="111">
        <f t="shared" si="3"/>
        <v>0</v>
      </c>
      <c r="H160" s="24">
        <f>'приложение 1'!K67</f>
        <v>0</v>
      </c>
      <c r="I160" s="23"/>
      <c r="J160" s="23"/>
      <c r="K160" s="108">
        <f t="shared" si="2"/>
        <v>0</v>
      </c>
      <c r="L160" s="23"/>
      <c r="M160" s="23">
        <f>'приложение 1'!K119</f>
        <v>0</v>
      </c>
      <c r="N160" s="23"/>
      <c r="O160" s="23"/>
      <c r="P160" s="23"/>
      <c r="Q160" s="112"/>
      <c r="R160" s="112"/>
    </row>
    <row r="161" spans="1:24" s="73" customFormat="1" ht="31.5" customHeight="1" x14ac:dyDescent="0.25">
      <c r="A161" s="282" t="s">
        <v>163</v>
      </c>
      <c r="B161" s="282"/>
      <c r="C161" s="66" t="s">
        <v>165</v>
      </c>
      <c r="D161" s="335" t="s">
        <v>150</v>
      </c>
      <c r="E161" s="335"/>
      <c r="F161" s="335"/>
      <c r="G161" s="111">
        <v>0</v>
      </c>
      <c r="H161" s="23">
        <v>0</v>
      </c>
      <c r="I161" s="23">
        <v>0</v>
      </c>
      <c r="J161" s="23">
        <v>0</v>
      </c>
      <c r="K161" s="108">
        <f t="shared" si="2"/>
        <v>0</v>
      </c>
      <c r="L161" s="23">
        <v>0</v>
      </c>
      <c r="M161" s="23">
        <v>0</v>
      </c>
      <c r="N161" s="23">
        <v>0</v>
      </c>
      <c r="O161" s="23">
        <v>0</v>
      </c>
      <c r="P161" s="23"/>
      <c r="Q161" s="112">
        <v>0</v>
      </c>
      <c r="R161" s="112">
        <v>0</v>
      </c>
    </row>
    <row r="162" spans="1:24" s="107" customFormat="1" ht="31.5" customHeight="1" x14ac:dyDescent="0.25">
      <c r="A162" s="102"/>
      <c r="B162" s="102"/>
      <c r="C162" s="106"/>
      <c r="D162" s="104"/>
      <c r="E162" s="104"/>
      <c r="F162" s="104"/>
      <c r="G162" s="104"/>
      <c r="H162" s="105"/>
      <c r="I162" s="105"/>
      <c r="J162" s="105"/>
      <c r="K162" s="105"/>
      <c r="L162" s="105"/>
    </row>
    <row r="163" spans="1:24" s="107" customFormat="1" ht="3.75" customHeight="1" x14ac:dyDescent="0.25">
      <c r="A163" s="102"/>
      <c r="B163" s="102"/>
      <c r="C163" s="106"/>
      <c r="D163" s="104"/>
      <c r="E163" s="104"/>
      <c r="F163" s="104"/>
      <c r="G163" s="104"/>
      <c r="H163" s="106"/>
      <c r="I163" s="106"/>
      <c r="J163" s="105"/>
      <c r="K163" s="105"/>
      <c r="L163" s="105"/>
    </row>
    <row r="164" spans="1:24" s="107" customFormat="1" ht="3.75" customHeight="1" x14ac:dyDescent="0.25">
      <c r="A164" s="102"/>
      <c r="B164" s="102"/>
      <c r="C164" s="106"/>
      <c r="D164" s="104"/>
      <c r="E164" s="104"/>
      <c r="F164" s="104"/>
      <c r="G164" s="104"/>
      <c r="H164" s="106"/>
      <c r="I164" s="106"/>
      <c r="J164" s="105"/>
      <c r="K164" s="105"/>
      <c r="L164" s="105"/>
    </row>
    <row r="165" spans="1:24" s="107" customFormat="1" ht="3.75" customHeight="1" x14ac:dyDescent="0.25">
      <c r="A165" s="102"/>
      <c r="B165" s="102"/>
      <c r="C165" s="106"/>
      <c r="D165" s="104"/>
      <c r="E165" s="104"/>
      <c r="F165" s="104"/>
      <c r="G165" s="104"/>
      <c r="H165" s="106"/>
      <c r="I165" s="106"/>
      <c r="J165" s="105"/>
      <c r="K165" s="105"/>
      <c r="L165" s="105"/>
    </row>
    <row r="166" spans="1:24" s="107" customFormat="1" ht="3.75" customHeight="1" x14ac:dyDescent="0.25">
      <c r="A166" s="102"/>
      <c r="B166" s="102"/>
      <c r="C166" s="106"/>
      <c r="D166" s="104"/>
      <c r="E166" s="104"/>
      <c r="F166" s="104"/>
      <c r="G166" s="104"/>
      <c r="H166" s="106"/>
      <c r="I166" s="106"/>
      <c r="J166" s="105"/>
      <c r="K166" s="105"/>
      <c r="L166" s="105"/>
    </row>
    <row r="167" spans="1:24" s="107" customFormat="1" ht="3.75" customHeight="1" x14ac:dyDescent="0.25">
      <c r="A167" s="102"/>
      <c r="B167" s="102"/>
      <c r="C167" s="106"/>
      <c r="D167" s="104"/>
      <c r="E167" s="104"/>
      <c r="F167" s="104"/>
      <c r="G167" s="104"/>
      <c r="H167" s="106"/>
      <c r="I167" s="106"/>
      <c r="J167" s="105"/>
      <c r="K167" s="105"/>
      <c r="L167" s="105"/>
    </row>
    <row r="168" spans="1:24" s="107" customFormat="1" ht="3.75" customHeight="1" x14ac:dyDescent="0.25">
      <c r="A168" s="102"/>
      <c r="B168" s="102"/>
      <c r="C168" s="106"/>
      <c r="D168" s="104"/>
      <c r="E168" s="104"/>
      <c r="F168" s="104"/>
      <c r="G168" s="104"/>
      <c r="H168" s="106"/>
      <c r="I168" s="106"/>
      <c r="J168" s="105"/>
      <c r="K168" s="105"/>
      <c r="L168" s="105"/>
    </row>
    <row r="169" spans="1:24" s="107" customFormat="1" ht="3.75" customHeight="1" x14ac:dyDescent="0.25">
      <c r="A169" s="102"/>
      <c r="B169" s="102"/>
      <c r="C169" s="106"/>
      <c r="D169" s="104"/>
      <c r="E169" s="104"/>
      <c r="F169" s="104"/>
      <c r="G169" s="104"/>
      <c r="H169" s="106"/>
      <c r="I169" s="106"/>
      <c r="J169" s="105"/>
      <c r="K169" s="105"/>
      <c r="L169" s="105"/>
    </row>
    <row r="170" spans="1:24" s="10" customFormat="1" ht="21" customHeight="1" x14ac:dyDescent="0.25">
      <c r="A170" s="304" t="s">
        <v>444</v>
      </c>
      <c r="B170" s="304"/>
      <c r="C170" s="304"/>
      <c r="D170" s="304"/>
      <c r="E170" s="304"/>
      <c r="F170" s="304"/>
      <c r="G170" s="304"/>
      <c r="H170" s="304"/>
      <c r="I170" s="304"/>
      <c r="J170" s="304"/>
      <c r="K170" s="304"/>
      <c r="L170" s="304"/>
      <c r="M170" s="304"/>
      <c r="N170" s="304"/>
      <c r="O170" s="304"/>
    </row>
    <row r="171" spans="1:24" s="10" customFormat="1" x14ac:dyDescent="0.25">
      <c r="A171" s="349"/>
      <c r="B171" s="349"/>
      <c r="C171" s="11"/>
      <c r="D171" s="346"/>
      <c r="E171" s="346"/>
      <c r="F171" s="341"/>
      <c r="G171" s="138"/>
      <c r="H171" s="11"/>
      <c r="I171" s="11"/>
      <c r="J171" s="72"/>
      <c r="K171" s="72"/>
      <c r="L171" s="72"/>
    </row>
    <row r="172" spans="1:24" s="10" customFormat="1" ht="31.5" customHeight="1" x14ac:dyDescent="0.25">
      <c r="A172" s="262" t="s">
        <v>17</v>
      </c>
      <c r="B172" s="262"/>
      <c r="C172" s="263" t="s">
        <v>120</v>
      </c>
      <c r="D172" s="263" t="s">
        <v>166</v>
      </c>
      <c r="E172" s="263"/>
      <c r="F172" s="263"/>
      <c r="G172" s="242" t="s">
        <v>212</v>
      </c>
      <c r="H172" s="242"/>
      <c r="I172" s="242"/>
      <c r="J172" s="242"/>
      <c r="K172" s="242"/>
      <c r="L172" s="242"/>
      <c r="M172" s="242"/>
      <c r="N172" s="242"/>
      <c r="O172" s="242"/>
      <c r="P172" s="84"/>
      <c r="Q172" s="84"/>
    </row>
    <row r="173" spans="1:24" s="10" customFormat="1" ht="31.5" customHeight="1" x14ac:dyDescent="0.25">
      <c r="A173" s="262"/>
      <c r="B173" s="262"/>
      <c r="C173" s="263"/>
      <c r="D173" s="263"/>
      <c r="E173" s="263"/>
      <c r="F173" s="263"/>
      <c r="G173" s="242" t="s">
        <v>213</v>
      </c>
      <c r="H173" s="242"/>
      <c r="I173" s="242"/>
      <c r="J173" s="242" t="s">
        <v>18</v>
      </c>
      <c r="K173" s="242"/>
      <c r="L173" s="242"/>
      <c r="M173" s="242"/>
      <c r="N173" s="242"/>
      <c r="O173" s="242"/>
      <c r="P173" s="84"/>
      <c r="Q173" s="84"/>
      <c r="T173" s="281"/>
      <c r="U173" s="281"/>
      <c r="W173" s="281"/>
      <c r="X173" s="281"/>
    </row>
    <row r="174" spans="1:24" s="10" customFormat="1" ht="31.5" customHeight="1" x14ac:dyDescent="0.25">
      <c r="A174" s="262"/>
      <c r="B174" s="262"/>
      <c r="C174" s="263"/>
      <c r="D174" s="263"/>
      <c r="E174" s="263"/>
      <c r="F174" s="263"/>
      <c r="G174" s="242"/>
      <c r="H174" s="242"/>
      <c r="I174" s="242"/>
      <c r="J174" s="242" t="s">
        <v>167</v>
      </c>
      <c r="K174" s="242"/>
      <c r="L174" s="242"/>
      <c r="M174" s="263" t="s">
        <v>205</v>
      </c>
      <c r="N174" s="263"/>
      <c r="O174" s="263"/>
      <c r="P174" s="84"/>
      <c r="Q174" s="84"/>
      <c r="T174" s="281"/>
      <c r="U174" s="281"/>
      <c r="W174" s="281"/>
      <c r="X174" s="281"/>
    </row>
    <row r="175" spans="1:24" s="10" customFormat="1" ht="82.5" customHeight="1" x14ac:dyDescent="0.25">
      <c r="A175" s="262"/>
      <c r="B175" s="262"/>
      <c r="C175" s="263"/>
      <c r="D175" s="263"/>
      <c r="E175" s="263"/>
      <c r="F175" s="263"/>
      <c r="G175" s="242"/>
      <c r="H175" s="242"/>
      <c r="I175" s="242"/>
      <c r="J175" s="242"/>
      <c r="K175" s="242"/>
      <c r="L175" s="242"/>
      <c r="M175" s="263"/>
      <c r="N175" s="263"/>
      <c r="O175" s="263"/>
      <c r="P175" s="84"/>
      <c r="Q175" s="84"/>
    </row>
    <row r="176" spans="1:24" s="10" customFormat="1" ht="110.25" x14ac:dyDescent="0.25">
      <c r="A176" s="262"/>
      <c r="B176" s="262"/>
      <c r="C176" s="263"/>
      <c r="D176" s="263"/>
      <c r="E176" s="263"/>
      <c r="F176" s="263"/>
      <c r="G176" s="135" t="s">
        <v>360</v>
      </c>
      <c r="H176" s="135" t="s">
        <v>361</v>
      </c>
      <c r="I176" s="135" t="s">
        <v>362</v>
      </c>
      <c r="J176" s="230" t="s">
        <v>360</v>
      </c>
      <c r="K176" s="230" t="s">
        <v>361</v>
      </c>
      <c r="L176" s="230" t="s">
        <v>362</v>
      </c>
      <c r="M176" s="230" t="s">
        <v>360</v>
      </c>
      <c r="N176" s="230" t="s">
        <v>361</v>
      </c>
      <c r="O176" s="230" t="s">
        <v>362</v>
      </c>
      <c r="P176" s="139"/>
      <c r="Q176" s="139"/>
    </row>
    <row r="177" spans="1:17" s="10" customFormat="1" x14ac:dyDescent="0.25">
      <c r="A177" s="283">
        <v>1</v>
      </c>
      <c r="B177" s="283"/>
      <c r="C177" s="136">
        <v>2</v>
      </c>
      <c r="D177" s="266">
        <v>3</v>
      </c>
      <c r="E177" s="267"/>
      <c r="F177" s="263"/>
      <c r="G177" s="136">
        <v>4</v>
      </c>
      <c r="H177" s="136">
        <v>5</v>
      </c>
      <c r="I177" s="136">
        <v>6</v>
      </c>
      <c r="J177" s="136">
        <v>7</v>
      </c>
      <c r="K177" s="137">
        <v>8</v>
      </c>
      <c r="L177" s="137">
        <v>9</v>
      </c>
      <c r="M177" s="135">
        <v>10</v>
      </c>
      <c r="N177" s="135">
        <v>11</v>
      </c>
      <c r="O177" s="135">
        <v>12</v>
      </c>
      <c r="P177" s="101"/>
      <c r="Q177" s="101"/>
    </row>
    <row r="178" spans="1:17" s="10" customFormat="1" ht="31.5" customHeight="1" x14ac:dyDescent="0.25">
      <c r="A178" s="302" t="s">
        <v>206</v>
      </c>
      <c r="B178" s="302"/>
      <c r="C178" s="6" t="s">
        <v>168</v>
      </c>
      <c r="D178" s="284" t="s">
        <v>150</v>
      </c>
      <c r="E178" s="312"/>
      <c r="F178" s="313"/>
      <c r="G178" s="24">
        <f>SUM(G179:G180)</f>
        <v>16428412.33</v>
      </c>
      <c r="H178" s="24">
        <f t="shared" ref="H178:O178" si="4">SUM(H179:H180)</f>
        <v>16962012.329999998</v>
      </c>
      <c r="I178" s="24">
        <f t="shared" si="4"/>
        <v>16428412.33</v>
      </c>
      <c r="J178" s="24">
        <f t="shared" si="4"/>
        <v>0</v>
      </c>
      <c r="K178" s="24">
        <f t="shared" si="4"/>
        <v>0</v>
      </c>
      <c r="L178" s="24">
        <f t="shared" si="4"/>
        <v>0</v>
      </c>
      <c r="M178" s="24">
        <f t="shared" si="4"/>
        <v>16428412.33</v>
      </c>
      <c r="N178" s="24">
        <f t="shared" si="4"/>
        <v>16962012.329999998</v>
      </c>
      <c r="O178" s="24">
        <f t="shared" si="4"/>
        <v>16428412.33</v>
      </c>
      <c r="P178" s="140"/>
      <c r="Q178" s="140"/>
    </row>
    <row r="179" spans="1:17" s="10" customFormat="1" ht="48.75" customHeight="1" x14ac:dyDescent="0.25">
      <c r="A179" s="302" t="s">
        <v>169</v>
      </c>
      <c r="B179" s="302"/>
      <c r="C179" s="6" t="s">
        <v>170</v>
      </c>
      <c r="D179" s="284" t="s">
        <v>150</v>
      </c>
      <c r="E179" s="312"/>
      <c r="F179" s="313"/>
      <c r="G179" s="22">
        <f t="shared" ref="G179:I180" si="5">J179+M179</f>
        <v>0</v>
      </c>
      <c r="H179" s="22">
        <f t="shared" si="5"/>
        <v>0</v>
      </c>
      <c r="I179" s="22">
        <f t="shared" si="5"/>
        <v>0</v>
      </c>
      <c r="J179" s="22"/>
      <c r="K179" s="22"/>
      <c r="L179" s="22"/>
      <c r="M179" s="22"/>
      <c r="N179" s="22"/>
      <c r="O179" s="22"/>
      <c r="P179" s="72"/>
    </row>
    <row r="180" spans="1:17" s="10" customFormat="1" ht="31.5" customHeight="1" x14ac:dyDescent="0.25">
      <c r="A180" s="302" t="s">
        <v>171</v>
      </c>
      <c r="B180" s="302"/>
      <c r="C180" s="6" t="s">
        <v>172</v>
      </c>
      <c r="D180" s="284"/>
      <c r="E180" s="312"/>
      <c r="F180" s="313"/>
      <c r="G180" s="22">
        <f t="shared" si="5"/>
        <v>16428412.33</v>
      </c>
      <c r="H180" s="22">
        <f t="shared" si="5"/>
        <v>16962012.329999998</v>
      </c>
      <c r="I180" s="22">
        <f t="shared" si="5"/>
        <v>16428412.33</v>
      </c>
      <c r="J180" s="22"/>
      <c r="K180" s="22"/>
      <c r="L180" s="22"/>
      <c r="M180" s="22">
        <f>G153</f>
        <v>16428412.33</v>
      </c>
      <c r="N180" s="22">
        <f>Q153</f>
        <v>16962012.329999998</v>
      </c>
      <c r="O180" s="22">
        <f>R153</f>
        <v>16428412.33</v>
      </c>
      <c r="P180" s="72"/>
    </row>
    <row r="181" spans="1:17" s="10" customFormat="1" ht="31.5" customHeight="1" x14ac:dyDescent="0.25">
      <c r="A181" s="71"/>
      <c r="B181" s="71"/>
      <c r="C181" s="11"/>
      <c r="D181" s="79"/>
      <c r="E181" s="79"/>
      <c r="F181" s="79"/>
      <c r="G181" s="79"/>
      <c r="H181" s="79"/>
      <c r="I181" s="79"/>
      <c r="J181" s="79"/>
      <c r="K181" s="89"/>
      <c r="L181" s="89"/>
    </row>
    <row r="182" spans="1:17" s="10" customFormat="1" ht="24" customHeight="1" x14ac:dyDescent="0.25">
      <c r="A182" s="304" t="s">
        <v>397</v>
      </c>
      <c r="B182" s="304"/>
      <c r="C182" s="304"/>
      <c r="D182" s="304"/>
      <c r="E182" s="304"/>
      <c r="F182" s="304"/>
      <c r="G182" s="304"/>
      <c r="H182" s="304"/>
      <c r="I182" s="304"/>
      <c r="J182" s="304"/>
      <c r="K182" s="304"/>
      <c r="L182" s="304"/>
      <c r="M182" s="304"/>
      <c r="N182" s="304"/>
      <c r="O182" s="304"/>
      <c r="P182" s="132"/>
    </row>
    <row r="183" spans="1:17" s="10" customFormat="1" ht="15" customHeight="1" x14ac:dyDescent="0.25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132"/>
    </row>
    <row r="184" spans="1:17" s="93" customFormat="1" ht="31.5" customHeight="1" x14ac:dyDescent="0.25">
      <c r="A184" s="283" t="s">
        <v>70</v>
      </c>
      <c r="B184" s="283"/>
      <c r="C184" s="283"/>
      <c r="D184" s="283"/>
      <c r="E184" s="283"/>
      <c r="F184" s="283"/>
      <c r="G184" s="283"/>
      <c r="H184" s="283"/>
      <c r="I184" s="283"/>
      <c r="J184" s="8" t="s">
        <v>120</v>
      </c>
      <c r="K184" s="307" t="s">
        <v>173</v>
      </c>
      <c r="L184" s="307"/>
    </row>
    <row r="185" spans="1:17" s="10" customFormat="1" x14ac:dyDescent="0.25">
      <c r="A185" s="306">
        <v>1</v>
      </c>
      <c r="B185" s="306"/>
      <c r="C185" s="306"/>
      <c r="D185" s="306"/>
      <c r="E185" s="306"/>
      <c r="F185" s="306"/>
      <c r="G185" s="306"/>
      <c r="H185" s="306"/>
      <c r="I185" s="306"/>
      <c r="J185" s="86" t="s">
        <v>174</v>
      </c>
      <c r="K185" s="268">
        <v>3</v>
      </c>
      <c r="L185" s="268"/>
    </row>
    <row r="186" spans="1:17" s="10" customFormat="1" x14ac:dyDescent="0.25">
      <c r="A186" s="302" t="s">
        <v>162</v>
      </c>
      <c r="B186" s="302"/>
      <c r="C186" s="302"/>
      <c r="D186" s="302"/>
      <c r="E186" s="302"/>
      <c r="F186" s="302"/>
      <c r="G186" s="302"/>
      <c r="H186" s="302"/>
      <c r="I186" s="302"/>
      <c r="J186" s="86" t="s">
        <v>178</v>
      </c>
      <c r="K186" s="303"/>
      <c r="L186" s="303"/>
    </row>
    <row r="187" spans="1:17" s="10" customFormat="1" x14ac:dyDescent="0.25">
      <c r="A187" s="302" t="s">
        <v>175</v>
      </c>
      <c r="B187" s="302"/>
      <c r="C187" s="302"/>
      <c r="D187" s="302"/>
      <c r="E187" s="302"/>
      <c r="F187" s="302"/>
      <c r="G187" s="302"/>
      <c r="H187" s="302"/>
      <c r="I187" s="302"/>
      <c r="J187" s="86" t="s">
        <v>179</v>
      </c>
      <c r="K187" s="303"/>
      <c r="L187" s="303"/>
    </row>
    <row r="188" spans="1:17" s="10" customFormat="1" x14ac:dyDescent="0.25">
      <c r="A188" s="302" t="s">
        <v>176</v>
      </c>
      <c r="B188" s="302"/>
      <c r="C188" s="302"/>
      <c r="D188" s="302"/>
      <c r="E188" s="302"/>
      <c r="F188" s="302"/>
      <c r="G188" s="302"/>
      <c r="H188" s="302"/>
      <c r="I188" s="302"/>
      <c r="J188" s="86" t="s">
        <v>180</v>
      </c>
      <c r="K188" s="305"/>
      <c r="L188" s="305"/>
    </row>
    <row r="189" spans="1:17" s="10" customFormat="1" x14ac:dyDescent="0.25">
      <c r="A189" s="302" t="s">
        <v>81</v>
      </c>
      <c r="B189" s="302"/>
      <c r="C189" s="302"/>
      <c r="D189" s="302"/>
      <c r="E189" s="302"/>
      <c r="F189" s="302"/>
      <c r="G189" s="302"/>
      <c r="H189" s="302"/>
      <c r="I189" s="302"/>
      <c r="J189" s="86" t="s">
        <v>181</v>
      </c>
      <c r="K189" s="303"/>
      <c r="L189" s="303"/>
    </row>
    <row r="190" spans="1:17" s="10" customFormat="1" x14ac:dyDescent="0.25">
      <c r="A190" s="302"/>
      <c r="B190" s="302"/>
      <c r="C190" s="302"/>
      <c r="D190" s="302"/>
      <c r="E190" s="302"/>
      <c r="F190" s="302"/>
      <c r="G190" s="302"/>
      <c r="H190" s="302"/>
      <c r="I190" s="302"/>
      <c r="J190" s="86" t="s">
        <v>182</v>
      </c>
      <c r="K190" s="303"/>
      <c r="L190" s="303"/>
    </row>
    <row r="191" spans="1:17" s="10" customFormat="1" x14ac:dyDescent="0.25">
      <c r="A191" s="302" t="s">
        <v>177</v>
      </c>
      <c r="B191" s="302"/>
      <c r="C191" s="302"/>
      <c r="D191" s="302"/>
      <c r="E191" s="302"/>
      <c r="F191" s="302"/>
      <c r="G191" s="302"/>
      <c r="H191" s="302"/>
      <c r="I191" s="302"/>
      <c r="J191" s="86" t="s">
        <v>183</v>
      </c>
      <c r="K191" s="305"/>
      <c r="L191" s="305"/>
    </row>
    <row r="192" spans="1:17" s="10" customFormat="1" x14ac:dyDescent="0.25">
      <c r="A192" s="302" t="s">
        <v>81</v>
      </c>
      <c r="B192" s="302"/>
      <c r="C192" s="302"/>
      <c r="D192" s="302"/>
      <c r="E192" s="302"/>
      <c r="F192" s="302"/>
      <c r="G192" s="302"/>
      <c r="H192" s="302"/>
      <c r="I192" s="302"/>
      <c r="J192" s="86" t="s">
        <v>184</v>
      </c>
      <c r="K192" s="303"/>
      <c r="L192" s="303"/>
    </row>
    <row r="193" spans="1:16" s="10" customFormat="1" x14ac:dyDescent="0.25">
      <c r="A193" s="302"/>
      <c r="B193" s="302"/>
      <c r="C193" s="302"/>
      <c r="D193" s="302"/>
      <c r="E193" s="302"/>
      <c r="F193" s="302"/>
      <c r="G193" s="302"/>
      <c r="H193" s="302"/>
      <c r="I193" s="302"/>
      <c r="J193" s="86" t="s">
        <v>185</v>
      </c>
      <c r="K193" s="303"/>
      <c r="L193" s="303"/>
    </row>
    <row r="194" spans="1:16" s="10" customFormat="1" ht="31.5" customHeight="1" x14ac:dyDescent="0.25">
      <c r="A194" s="71"/>
      <c r="B194" s="71"/>
      <c r="C194" s="11"/>
      <c r="D194" s="79"/>
      <c r="E194" s="79"/>
      <c r="F194" s="79"/>
      <c r="G194" s="79"/>
      <c r="H194" s="79"/>
      <c r="I194" s="79"/>
      <c r="J194" s="79"/>
      <c r="K194" s="89"/>
      <c r="L194" s="89"/>
    </row>
    <row r="195" spans="1:16" s="10" customFormat="1" ht="17.25" customHeight="1" x14ac:dyDescent="0.25">
      <c r="A195" s="304" t="s">
        <v>186</v>
      </c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  <c r="L195" s="304"/>
      <c r="M195" s="304"/>
      <c r="N195" s="304"/>
      <c r="O195" s="304"/>
      <c r="P195" s="132"/>
    </row>
    <row r="196" spans="1:16" s="10" customFormat="1" x14ac:dyDescent="0.25">
      <c r="A196" s="71"/>
      <c r="B196" s="71"/>
      <c r="C196" s="11"/>
      <c r="D196" s="79"/>
      <c r="E196" s="79"/>
      <c r="F196" s="79"/>
      <c r="G196" s="79"/>
      <c r="H196" s="79"/>
      <c r="I196" s="79"/>
      <c r="J196" s="79"/>
      <c r="K196" s="89"/>
      <c r="L196" s="89"/>
    </row>
    <row r="197" spans="1:16" s="93" customFormat="1" ht="32.25" customHeight="1" x14ac:dyDescent="0.25">
      <c r="A197" s="283" t="s">
        <v>70</v>
      </c>
      <c r="B197" s="283"/>
      <c r="C197" s="283"/>
      <c r="D197" s="283"/>
      <c r="E197" s="283"/>
      <c r="F197" s="283"/>
      <c r="G197" s="283"/>
      <c r="H197" s="283"/>
      <c r="I197" s="283"/>
      <c r="J197" s="8" t="s">
        <v>120</v>
      </c>
      <c r="K197" s="307" t="s">
        <v>173</v>
      </c>
      <c r="L197" s="307"/>
    </row>
    <row r="198" spans="1:16" s="10" customFormat="1" x14ac:dyDescent="0.25">
      <c r="A198" s="306">
        <v>1</v>
      </c>
      <c r="B198" s="306"/>
      <c r="C198" s="306"/>
      <c r="D198" s="306"/>
      <c r="E198" s="306"/>
      <c r="F198" s="306"/>
      <c r="G198" s="306"/>
      <c r="H198" s="306"/>
      <c r="I198" s="306"/>
      <c r="J198" s="86" t="s">
        <v>174</v>
      </c>
      <c r="K198" s="268">
        <v>3</v>
      </c>
      <c r="L198" s="268"/>
    </row>
    <row r="199" spans="1:16" s="10" customFormat="1" x14ac:dyDescent="0.25">
      <c r="A199" s="302" t="s">
        <v>187</v>
      </c>
      <c r="B199" s="302"/>
      <c r="C199" s="302"/>
      <c r="D199" s="302"/>
      <c r="E199" s="302"/>
      <c r="F199" s="302"/>
      <c r="G199" s="302"/>
      <c r="H199" s="302"/>
      <c r="I199" s="302"/>
      <c r="J199" s="86" t="s">
        <v>178</v>
      </c>
      <c r="K199" s="303"/>
      <c r="L199" s="303"/>
    </row>
    <row r="200" spans="1:16" s="10" customFormat="1" ht="15.75" customHeight="1" x14ac:dyDescent="0.25">
      <c r="A200" s="302" t="s">
        <v>188</v>
      </c>
      <c r="B200" s="302"/>
      <c r="C200" s="302"/>
      <c r="D200" s="302"/>
      <c r="E200" s="302"/>
      <c r="F200" s="302"/>
      <c r="G200" s="302"/>
      <c r="H200" s="302"/>
      <c r="I200" s="302"/>
      <c r="J200" s="86" t="s">
        <v>179</v>
      </c>
      <c r="K200" s="303"/>
      <c r="L200" s="303"/>
    </row>
    <row r="201" spans="1:16" s="10" customFormat="1" x14ac:dyDescent="0.25">
      <c r="A201" s="302" t="s">
        <v>176</v>
      </c>
      <c r="B201" s="302"/>
      <c r="C201" s="302"/>
      <c r="D201" s="302"/>
      <c r="E201" s="302"/>
      <c r="F201" s="302"/>
      <c r="G201" s="302"/>
      <c r="H201" s="302"/>
      <c r="I201" s="302"/>
      <c r="J201" s="86" t="s">
        <v>180</v>
      </c>
      <c r="K201" s="303"/>
      <c r="L201" s="303"/>
    </row>
    <row r="202" spans="1:16" s="10" customFormat="1" x14ac:dyDescent="0.25">
      <c r="A202" s="302" t="s">
        <v>81</v>
      </c>
      <c r="B202" s="302"/>
      <c r="C202" s="302"/>
      <c r="D202" s="302"/>
      <c r="E202" s="302"/>
      <c r="F202" s="302"/>
      <c r="G202" s="302"/>
      <c r="H202" s="302"/>
      <c r="I202" s="302"/>
      <c r="J202" s="86" t="s">
        <v>181</v>
      </c>
      <c r="K202" s="303"/>
      <c r="L202" s="303"/>
    </row>
    <row r="203" spans="1:16" s="10" customFormat="1" x14ac:dyDescent="0.25">
      <c r="A203" s="302"/>
      <c r="B203" s="302"/>
      <c r="C203" s="302"/>
      <c r="D203" s="302"/>
      <c r="E203" s="302"/>
      <c r="F203" s="302"/>
      <c r="G203" s="302"/>
      <c r="H203" s="302"/>
      <c r="I203" s="302"/>
      <c r="J203" s="86" t="s">
        <v>182</v>
      </c>
      <c r="K203" s="303"/>
      <c r="L203" s="303"/>
    </row>
    <row r="204" spans="1:16" s="10" customFormat="1" x14ac:dyDescent="0.25">
      <c r="A204" s="302" t="s">
        <v>177</v>
      </c>
      <c r="B204" s="302"/>
      <c r="C204" s="302"/>
      <c r="D204" s="302"/>
      <c r="E204" s="302"/>
      <c r="F204" s="302"/>
      <c r="G204" s="302"/>
      <c r="H204" s="302"/>
      <c r="I204" s="302"/>
      <c r="J204" s="86" t="s">
        <v>183</v>
      </c>
      <c r="K204" s="303"/>
      <c r="L204" s="303"/>
    </row>
    <row r="205" spans="1:16" s="10" customFormat="1" x14ac:dyDescent="0.25">
      <c r="A205" s="302" t="s">
        <v>81</v>
      </c>
      <c r="B205" s="302"/>
      <c r="C205" s="302"/>
      <c r="D205" s="302"/>
      <c r="E205" s="302"/>
      <c r="F205" s="302"/>
      <c r="G205" s="302"/>
      <c r="H205" s="302"/>
      <c r="I205" s="302"/>
      <c r="J205" s="86" t="s">
        <v>184</v>
      </c>
      <c r="K205" s="303"/>
      <c r="L205" s="303"/>
    </row>
    <row r="206" spans="1:16" s="10" customFormat="1" x14ac:dyDescent="0.25">
      <c r="A206" s="302"/>
      <c r="B206" s="302"/>
      <c r="C206" s="302"/>
      <c r="D206" s="302"/>
      <c r="E206" s="302"/>
      <c r="F206" s="302"/>
      <c r="G206" s="302"/>
      <c r="H206" s="302"/>
      <c r="I206" s="302"/>
      <c r="J206" s="86" t="s">
        <v>185</v>
      </c>
      <c r="K206" s="303"/>
      <c r="L206" s="303"/>
    </row>
    <row r="207" spans="1:16" s="10" customFormat="1" x14ac:dyDescent="0.25">
      <c r="A207" s="71"/>
      <c r="B207" s="71"/>
      <c r="C207" s="11"/>
      <c r="D207" s="79"/>
      <c r="E207" s="79"/>
      <c r="F207" s="79"/>
      <c r="G207" s="79"/>
      <c r="H207" s="79"/>
      <c r="I207" s="79"/>
      <c r="J207" s="79"/>
      <c r="K207" s="89"/>
      <c r="L207" s="89"/>
    </row>
    <row r="208" spans="1:16" s="10" customFormat="1" ht="31.5" customHeight="1" x14ac:dyDescent="0.25">
      <c r="A208" s="71"/>
      <c r="B208" s="71"/>
      <c r="C208" s="11"/>
      <c r="D208" s="79"/>
      <c r="E208" s="79"/>
      <c r="F208" s="79"/>
      <c r="G208" s="79"/>
      <c r="H208" s="79"/>
      <c r="I208" s="79"/>
      <c r="J208" s="79"/>
      <c r="K208" s="89"/>
      <c r="L208" s="89"/>
    </row>
    <row r="209" spans="1:11" ht="15.75" customHeight="1" x14ac:dyDescent="0.25">
      <c r="A209" s="320" t="s">
        <v>32</v>
      </c>
      <c r="B209" s="320"/>
      <c r="C209" s="320"/>
      <c r="D209" s="9"/>
      <c r="E209" s="9"/>
      <c r="F209" s="9"/>
      <c r="G209" s="9"/>
      <c r="H209" s="80"/>
      <c r="I209" s="20"/>
      <c r="J209" s="343" t="s">
        <v>221</v>
      </c>
      <c r="K209" s="343"/>
    </row>
    <row r="210" spans="1:11" x14ac:dyDescent="0.25">
      <c r="A210" s="26"/>
      <c r="B210" s="27" t="s">
        <v>33</v>
      </c>
      <c r="C210" s="9"/>
      <c r="D210" s="9"/>
      <c r="E210" s="9"/>
      <c r="F210" s="9"/>
      <c r="G210" s="9"/>
      <c r="H210" s="344"/>
      <c r="I210" s="341"/>
      <c r="J210" s="345" t="s">
        <v>31</v>
      </c>
      <c r="K210" s="345"/>
    </row>
    <row r="211" spans="1:11" x14ac:dyDescent="0.25">
      <c r="A211" s="320" t="s">
        <v>34</v>
      </c>
      <c r="B211" s="320"/>
      <c r="C211" s="320"/>
      <c r="D211" s="9"/>
      <c r="E211" s="9"/>
      <c r="F211" s="9"/>
      <c r="G211" s="9"/>
      <c r="H211" s="61"/>
      <c r="I211" s="20"/>
      <c r="J211" s="343" t="s">
        <v>302</v>
      </c>
      <c r="K211" s="343"/>
    </row>
    <row r="212" spans="1:11" x14ac:dyDescent="0.25">
      <c r="A212" s="26"/>
      <c r="B212" s="26"/>
      <c r="C212" s="9"/>
      <c r="D212" s="9"/>
      <c r="E212" s="9"/>
      <c r="F212" s="9"/>
      <c r="G212" s="9"/>
      <c r="H212" s="344"/>
      <c r="I212" s="341"/>
      <c r="J212" s="345" t="s">
        <v>31</v>
      </c>
      <c r="K212" s="345"/>
    </row>
    <row r="213" spans="1:11" ht="15.75" customHeight="1" x14ac:dyDescent="0.25">
      <c r="A213" s="320" t="s">
        <v>35</v>
      </c>
      <c r="B213" s="320"/>
      <c r="C213" s="320"/>
      <c r="D213" s="346" t="s">
        <v>219</v>
      </c>
      <c r="E213" s="346"/>
      <c r="F213" s="346"/>
      <c r="G213" s="346"/>
      <c r="H213" s="57"/>
      <c r="I213" s="343" t="s">
        <v>302</v>
      </c>
      <c r="J213" s="343"/>
      <c r="K213" s="21" t="s">
        <v>220</v>
      </c>
    </row>
    <row r="214" spans="1:11" ht="24.6" customHeight="1" x14ac:dyDescent="0.25">
      <c r="A214" s="26"/>
      <c r="B214" s="26"/>
      <c r="C214" s="341" t="s">
        <v>36</v>
      </c>
      <c r="D214" s="341"/>
      <c r="E214" s="341"/>
      <c r="F214" s="341"/>
      <c r="G214" s="341" t="s">
        <v>30</v>
      </c>
      <c r="H214" s="341"/>
      <c r="I214" s="342" t="s">
        <v>31</v>
      </c>
      <c r="J214" s="342"/>
      <c r="K214" s="60" t="s">
        <v>37</v>
      </c>
    </row>
    <row r="215" spans="1:11" x14ac:dyDescent="0.25">
      <c r="A215" s="26"/>
      <c r="B215" s="26"/>
      <c r="C215" s="9"/>
      <c r="D215" s="9"/>
      <c r="E215" s="9"/>
      <c r="F215" s="9"/>
      <c r="G215" s="9"/>
      <c r="H215" s="9"/>
    </row>
    <row r="216" spans="1:11" x14ac:dyDescent="0.25">
      <c r="A216" s="26"/>
      <c r="B216" s="26"/>
      <c r="C216" s="9"/>
      <c r="D216" s="9"/>
      <c r="E216" s="9"/>
      <c r="F216" s="9"/>
      <c r="G216" s="9"/>
      <c r="H216" s="9"/>
    </row>
    <row r="217" spans="1:11" x14ac:dyDescent="0.25">
      <c r="A217" s="26"/>
      <c r="B217" s="26"/>
      <c r="C217" s="9"/>
      <c r="D217" s="9"/>
      <c r="E217" s="9"/>
      <c r="F217" s="9"/>
      <c r="G217" s="9"/>
      <c r="H217" s="9"/>
    </row>
    <row r="218" spans="1:11" x14ac:dyDescent="0.25">
      <c r="A218" s="26"/>
      <c r="B218" s="26"/>
      <c r="C218" s="9"/>
      <c r="D218" s="9"/>
      <c r="E218" s="9"/>
      <c r="F218" s="9"/>
      <c r="G218" s="9"/>
      <c r="H218" s="9"/>
    </row>
    <row r="219" spans="1:11" x14ac:dyDescent="0.25">
      <c r="A219" s="26"/>
      <c r="B219" s="26"/>
      <c r="C219" s="9"/>
      <c r="D219" s="9"/>
      <c r="E219" s="9"/>
      <c r="F219" s="9"/>
      <c r="G219" s="9"/>
      <c r="H219" s="9"/>
    </row>
    <row r="220" spans="1:11" x14ac:dyDescent="0.25">
      <c r="A220" s="26"/>
      <c r="B220" s="26"/>
      <c r="C220" s="9"/>
      <c r="D220" s="9"/>
      <c r="E220" s="9"/>
      <c r="F220" s="9"/>
      <c r="G220" s="9"/>
      <c r="H220" s="9"/>
    </row>
    <row r="221" spans="1:11" x14ac:dyDescent="0.25">
      <c r="A221" s="26"/>
      <c r="B221" s="26"/>
      <c r="C221" s="9"/>
      <c r="D221" s="9"/>
      <c r="E221" s="9"/>
      <c r="F221" s="9"/>
      <c r="G221" s="9"/>
      <c r="H221" s="9"/>
    </row>
    <row r="222" spans="1:11" x14ac:dyDescent="0.25">
      <c r="A222" s="26"/>
      <c r="B222" s="26"/>
      <c r="C222" s="9"/>
      <c r="D222" s="9"/>
      <c r="E222" s="9"/>
      <c r="F222" s="9"/>
      <c r="G222" s="9"/>
      <c r="H222" s="9"/>
    </row>
    <row r="223" spans="1:11" x14ac:dyDescent="0.25">
      <c r="A223" s="26"/>
      <c r="B223" s="26"/>
      <c r="C223" s="9"/>
      <c r="D223" s="9"/>
      <c r="E223" s="9"/>
      <c r="F223" s="9"/>
      <c r="G223" s="9"/>
      <c r="H223" s="9"/>
    </row>
    <row r="224" spans="1:11" x14ac:dyDescent="0.25">
      <c r="A224" s="26"/>
      <c r="B224" s="26"/>
      <c r="C224" s="9"/>
      <c r="D224" s="9"/>
      <c r="E224" s="9"/>
      <c r="F224" s="9"/>
      <c r="G224" s="9"/>
      <c r="H224" s="9"/>
    </row>
    <row r="225" spans="1:12" x14ac:dyDescent="0.25">
      <c r="A225" s="26"/>
      <c r="B225" s="26"/>
      <c r="C225" s="9"/>
      <c r="D225" s="9"/>
      <c r="E225" s="9"/>
      <c r="F225" s="9"/>
      <c r="G225" s="9"/>
      <c r="H225" s="9"/>
    </row>
    <row r="226" spans="1:12" s="13" customFormat="1" x14ac:dyDescent="0.25">
      <c r="A226" s="26"/>
      <c r="B226" s="26"/>
      <c r="C226" s="9"/>
      <c r="D226" s="9"/>
      <c r="E226" s="9"/>
      <c r="F226" s="9"/>
      <c r="G226" s="9"/>
      <c r="H226" s="9"/>
      <c r="L226" s="4"/>
    </row>
    <row r="227" spans="1:12" s="13" customFormat="1" x14ac:dyDescent="0.25">
      <c r="A227" s="26"/>
      <c r="B227" s="26"/>
      <c r="C227" s="9"/>
      <c r="D227" s="9"/>
      <c r="E227" s="9"/>
      <c r="F227" s="9"/>
      <c r="G227" s="9"/>
      <c r="H227" s="9"/>
      <c r="L227" s="4"/>
    </row>
    <row r="228" spans="1:12" s="13" customFormat="1" x14ac:dyDescent="0.25">
      <c r="A228" s="26"/>
      <c r="B228" s="26"/>
      <c r="C228" s="9"/>
      <c r="D228" s="9"/>
      <c r="E228" s="9"/>
      <c r="F228" s="9"/>
      <c r="G228" s="9"/>
      <c r="H228" s="9"/>
      <c r="L228" s="4"/>
    </row>
    <row r="229" spans="1:12" s="13" customFormat="1" x14ac:dyDescent="0.25">
      <c r="A229" s="26"/>
      <c r="B229" s="26"/>
      <c r="C229" s="9"/>
      <c r="D229" s="9"/>
      <c r="E229" s="9"/>
      <c r="F229" s="9"/>
      <c r="G229" s="9"/>
      <c r="H229" s="9"/>
      <c r="L229" s="4"/>
    </row>
    <row r="230" spans="1:12" s="13" customFormat="1" x14ac:dyDescent="0.25">
      <c r="A230" s="26"/>
      <c r="B230" s="26"/>
      <c r="C230" s="9"/>
      <c r="D230" s="9"/>
      <c r="E230" s="9"/>
      <c r="F230" s="9"/>
      <c r="G230" s="9"/>
      <c r="H230" s="9"/>
      <c r="L230" s="4"/>
    </row>
    <row r="231" spans="1:12" s="13" customFormat="1" x14ac:dyDescent="0.25">
      <c r="A231" s="26"/>
      <c r="B231" s="26"/>
      <c r="C231" s="9"/>
      <c r="D231" s="9"/>
      <c r="E231" s="9"/>
      <c r="F231" s="9"/>
      <c r="G231" s="9"/>
      <c r="H231" s="9"/>
      <c r="L231" s="4"/>
    </row>
    <row r="232" spans="1:12" s="13" customFormat="1" x14ac:dyDescent="0.25">
      <c r="A232" s="26"/>
      <c r="B232" s="26"/>
      <c r="C232" s="9"/>
      <c r="D232" s="9"/>
      <c r="E232" s="9"/>
      <c r="F232" s="9"/>
      <c r="G232" s="9"/>
      <c r="H232" s="9"/>
      <c r="L232" s="4"/>
    </row>
    <row r="233" spans="1:12" s="13" customFormat="1" x14ac:dyDescent="0.25">
      <c r="A233" s="26"/>
      <c r="B233" s="26"/>
      <c r="C233" s="9"/>
      <c r="D233" s="9"/>
      <c r="E233" s="9"/>
      <c r="F233" s="9"/>
      <c r="G233" s="9"/>
      <c r="H233" s="9"/>
      <c r="L233" s="4"/>
    </row>
    <row r="234" spans="1:12" s="13" customFormat="1" x14ac:dyDescent="0.25">
      <c r="A234" s="26"/>
      <c r="B234" s="26"/>
      <c r="C234" s="9"/>
      <c r="D234" s="9"/>
      <c r="E234" s="9"/>
      <c r="F234" s="9"/>
      <c r="G234" s="9"/>
      <c r="H234" s="9"/>
      <c r="L234" s="4"/>
    </row>
    <row r="235" spans="1:12" s="13" customFormat="1" x14ac:dyDescent="0.25">
      <c r="A235" s="26"/>
      <c r="B235" s="26"/>
      <c r="C235" s="9"/>
      <c r="D235" s="9"/>
      <c r="E235" s="9"/>
      <c r="F235" s="9"/>
      <c r="G235" s="9"/>
      <c r="H235" s="9"/>
      <c r="L235" s="4"/>
    </row>
    <row r="236" spans="1:12" s="13" customFormat="1" x14ac:dyDescent="0.25">
      <c r="A236" s="26"/>
      <c r="B236" s="26"/>
      <c r="C236" s="9"/>
      <c r="D236" s="9"/>
      <c r="E236" s="9"/>
      <c r="F236" s="9"/>
      <c r="G236" s="9"/>
      <c r="H236" s="9"/>
      <c r="L236" s="4"/>
    </row>
    <row r="237" spans="1:12" s="13" customFormat="1" x14ac:dyDescent="0.25">
      <c r="A237" s="26"/>
      <c r="B237" s="26"/>
      <c r="C237" s="9"/>
      <c r="D237" s="9"/>
      <c r="E237" s="9"/>
      <c r="F237" s="9"/>
      <c r="G237" s="9"/>
      <c r="H237" s="9"/>
      <c r="L237" s="4"/>
    </row>
    <row r="238" spans="1:12" s="13" customFormat="1" x14ac:dyDescent="0.25">
      <c r="A238" s="26"/>
      <c r="B238" s="26"/>
      <c r="C238" s="9"/>
      <c r="D238" s="9"/>
      <c r="E238" s="9"/>
      <c r="F238" s="9"/>
      <c r="G238" s="9"/>
      <c r="H238" s="9"/>
      <c r="L238" s="4"/>
    </row>
    <row r="239" spans="1:12" s="13" customFormat="1" x14ac:dyDescent="0.25">
      <c r="A239" s="26"/>
      <c r="B239" s="26"/>
      <c r="C239" s="9"/>
      <c r="D239" s="9"/>
      <c r="E239" s="9"/>
      <c r="F239" s="9"/>
      <c r="G239" s="9"/>
      <c r="H239" s="9"/>
      <c r="L239" s="4"/>
    </row>
    <row r="240" spans="1:12" s="13" customFormat="1" x14ac:dyDescent="0.25">
      <c r="A240" s="26"/>
      <c r="B240" s="26"/>
      <c r="C240" s="9"/>
      <c r="D240" s="9"/>
      <c r="E240" s="9"/>
      <c r="F240" s="9"/>
      <c r="G240" s="9"/>
      <c r="H240" s="9"/>
      <c r="L240" s="4"/>
    </row>
    <row r="241" spans="1:12" s="13" customFormat="1" x14ac:dyDescent="0.25">
      <c r="A241" s="26"/>
      <c r="B241" s="26"/>
      <c r="C241" s="9"/>
      <c r="D241" s="9"/>
      <c r="E241" s="9"/>
      <c r="F241" s="9"/>
      <c r="G241" s="9"/>
      <c r="H241" s="9"/>
      <c r="L241" s="4"/>
    </row>
    <row r="242" spans="1:12" s="13" customFormat="1" x14ac:dyDescent="0.25">
      <c r="A242" s="26"/>
      <c r="B242" s="26"/>
      <c r="C242" s="9"/>
      <c r="D242" s="9"/>
      <c r="E242" s="9"/>
      <c r="F242" s="9"/>
      <c r="G242" s="9"/>
      <c r="H242" s="9"/>
      <c r="L242" s="4"/>
    </row>
    <row r="243" spans="1:12" s="13" customFormat="1" x14ac:dyDescent="0.25">
      <c r="A243" s="26"/>
      <c r="B243" s="26"/>
      <c r="C243" s="9"/>
      <c r="D243" s="9"/>
      <c r="E243" s="9"/>
      <c r="F243" s="9"/>
      <c r="G243" s="9"/>
      <c r="H243" s="9"/>
      <c r="L243" s="4"/>
    </row>
    <row r="244" spans="1:12" s="13" customFormat="1" x14ac:dyDescent="0.25">
      <c r="A244" s="26"/>
      <c r="B244" s="26"/>
      <c r="C244" s="9"/>
      <c r="D244" s="9"/>
      <c r="E244" s="9"/>
      <c r="F244" s="9"/>
      <c r="G244" s="9"/>
      <c r="H244" s="9"/>
      <c r="L244" s="4"/>
    </row>
    <row r="245" spans="1:12" s="13" customFormat="1" x14ac:dyDescent="0.25">
      <c r="A245" s="26"/>
      <c r="B245" s="26"/>
      <c r="C245" s="9"/>
      <c r="D245" s="9"/>
      <c r="E245" s="9"/>
      <c r="F245" s="9"/>
      <c r="G245" s="9"/>
      <c r="H245" s="9"/>
      <c r="L245" s="4"/>
    </row>
    <row r="246" spans="1:12" s="13" customFormat="1" x14ac:dyDescent="0.25">
      <c r="A246" s="26"/>
      <c r="B246" s="26"/>
      <c r="C246" s="9"/>
      <c r="D246" s="9"/>
      <c r="E246" s="9"/>
      <c r="F246" s="9"/>
      <c r="G246" s="9"/>
      <c r="H246" s="9"/>
      <c r="L246" s="4"/>
    </row>
    <row r="247" spans="1:12" s="13" customFormat="1" x14ac:dyDescent="0.25">
      <c r="A247" s="26"/>
      <c r="B247" s="26"/>
      <c r="C247" s="9"/>
      <c r="D247" s="9"/>
      <c r="E247" s="9"/>
      <c r="F247" s="9"/>
      <c r="G247" s="9"/>
      <c r="H247" s="9"/>
      <c r="L247" s="4"/>
    </row>
    <row r="248" spans="1:12" s="13" customFormat="1" x14ac:dyDescent="0.25">
      <c r="A248" s="26"/>
      <c r="B248" s="26"/>
      <c r="C248" s="9"/>
      <c r="D248" s="9"/>
      <c r="E248" s="9"/>
      <c r="F248" s="9"/>
      <c r="G248" s="9"/>
      <c r="H248" s="9"/>
      <c r="L248" s="4"/>
    </row>
    <row r="249" spans="1:12" s="13" customFormat="1" x14ac:dyDescent="0.25">
      <c r="A249" s="26"/>
      <c r="B249" s="26"/>
      <c r="C249" s="9"/>
      <c r="D249" s="9"/>
      <c r="E249" s="9"/>
      <c r="F249" s="9"/>
      <c r="G249" s="9"/>
      <c r="H249" s="9"/>
      <c r="L249" s="4"/>
    </row>
    <row r="250" spans="1:12" s="13" customFormat="1" x14ac:dyDescent="0.25">
      <c r="A250" s="26"/>
      <c r="B250" s="26"/>
      <c r="C250" s="9"/>
      <c r="D250" s="9"/>
      <c r="E250" s="9"/>
      <c r="F250" s="9"/>
      <c r="G250" s="9"/>
      <c r="H250" s="9"/>
      <c r="L250" s="4"/>
    </row>
    <row r="251" spans="1:12" s="13" customFormat="1" x14ac:dyDescent="0.25">
      <c r="A251" s="26"/>
      <c r="B251" s="26"/>
      <c r="C251" s="9"/>
      <c r="D251" s="9"/>
      <c r="E251" s="9"/>
      <c r="F251" s="9"/>
      <c r="G251" s="9"/>
      <c r="H251" s="9"/>
      <c r="L251" s="4"/>
    </row>
    <row r="252" spans="1:12" s="13" customFormat="1" x14ac:dyDescent="0.25">
      <c r="A252" s="26"/>
      <c r="B252" s="26"/>
      <c r="C252" s="9"/>
      <c r="D252" s="9"/>
      <c r="E252" s="9"/>
      <c r="F252" s="9"/>
      <c r="G252" s="9"/>
      <c r="H252" s="9"/>
      <c r="L252" s="4"/>
    </row>
    <row r="253" spans="1:12" s="13" customFormat="1" x14ac:dyDescent="0.25">
      <c r="A253" s="26"/>
      <c r="B253" s="26"/>
      <c r="C253" s="9"/>
      <c r="D253" s="9"/>
      <c r="E253" s="9"/>
      <c r="F253" s="9"/>
      <c r="G253" s="9"/>
      <c r="H253" s="9"/>
      <c r="L253" s="4"/>
    </row>
    <row r="254" spans="1:12" s="13" customFormat="1" x14ac:dyDescent="0.25">
      <c r="A254" s="26"/>
      <c r="B254" s="26"/>
      <c r="C254" s="9"/>
      <c r="D254" s="9"/>
      <c r="E254" s="9"/>
      <c r="F254" s="9"/>
      <c r="G254" s="9"/>
      <c r="H254" s="9"/>
      <c r="L254" s="4"/>
    </row>
    <row r="255" spans="1:12" s="13" customFormat="1" x14ac:dyDescent="0.25">
      <c r="A255" s="26"/>
      <c r="B255" s="26"/>
      <c r="C255" s="9"/>
      <c r="D255" s="9"/>
      <c r="E255" s="9"/>
      <c r="F255" s="9"/>
      <c r="G255" s="9"/>
      <c r="H255" s="9"/>
      <c r="L255" s="4"/>
    </row>
    <row r="256" spans="1:12" s="13" customFormat="1" x14ac:dyDescent="0.25">
      <c r="A256" s="26"/>
      <c r="B256" s="26"/>
      <c r="C256" s="9"/>
      <c r="D256" s="9"/>
      <c r="E256" s="9"/>
      <c r="F256" s="9"/>
      <c r="G256" s="9"/>
      <c r="H256" s="9"/>
      <c r="L256" s="4"/>
    </row>
    <row r="257" spans="1:12" s="13" customFormat="1" x14ac:dyDescent="0.25">
      <c r="A257" s="26"/>
      <c r="B257" s="26"/>
      <c r="C257" s="9"/>
      <c r="D257" s="9"/>
      <c r="E257" s="9"/>
      <c r="F257" s="9"/>
      <c r="G257" s="9"/>
      <c r="H257" s="9"/>
      <c r="L257" s="4"/>
    </row>
    <row r="258" spans="1:12" s="13" customFormat="1" x14ac:dyDescent="0.25">
      <c r="A258" s="26"/>
      <c r="B258" s="26"/>
      <c r="C258" s="9"/>
      <c r="D258" s="9"/>
      <c r="E258" s="9"/>
      <c r="F258" s="9"/>
      <c r="G258" s="9"/>
      <c r="H258" s="9"/>
      <c r="L258" s="4"/>
    </row>
    <row r="259" spans="1:12" s="13" customFormat="1" x14ac:dyDescent="0.25">
      <c r="A259" s="26"/>
      <c r="B259" s="26"/>
      <c r="C259" s="9"/>
      <c r="D259" s="9"/>
      <c r="E259" s="9"/>
      <c r="F259" s="9"/>
      <c r="G259" s="9"/>
      <c r="H259" s="9"/>
      <c r="L259" s="4"/>
    </row>
    <row r="260" spans="1:12" s="13" customFormat="1" x14ac:dyDescent="0.25">
      <c r="A260" s="26"/>
      <c r="B260" s="26"/>
      <c r="C260" s="9"/>
      <c r="D260" s="9"/>
      <c r="E260" s="9"/>
      <c r="F260" s="9"/>
      <c r="G260" s="9"/>
      <c r="H260" s="9"/>
      <c r="L260" s="4"/>
    </row>
    <row r="261" spans="1:12" s="13" customFormat="1" x14ac:dyDescent="0.25">
      <c r="A261" s="26"/>
      <c r="B261" s="26"/>
      <c r="C261" s="9"/>
      <c r="D261" s="9"/>
      <c r="E261" s="9"/>
      <c r="F261" s="9"/>
      <c r="G261" s="9"/>
      <c r="H261" s="9"/>
      <c r="L261" s="4"/>
    </row>
    <row r="262" spans="1:12" s="13" customFormat="1" x14ac:dyDescent="0.25">
      <c r="A262" s="26"/>
      <c r="B262" s="26"/>
      <c r="C262" s="9"/>
      <c r="D262" s="9"/>
      <c r="E262" s="9"/>
      <c r="F262" s="9"/>
      <c r="G262" s="9"/>
      <c r="H262" s="9"/>
      <c r="L262" s="4"/>
    </row>
    <row r="263" spans="1:12" s="13" customFormat="1" x14ac:dyDescent="0.25">
      <c r="A263" s="26"/>
      <c r="B263" s="26"/>
      <c r="C263" s="9"/>
      <c r="D263" s="9"/>
      <c r="E263" s="9"/>
      <c r="F263" s="9"/>
      <c r="G263" s="9"/>
      <c r="H263" s="9"/>
      <c r="L263" s="4"/>
    </row>
    <row r="264" spans="1:12" s="13" customFormat="1" x14ac:dyDescent="0.25">
      <c r="A264" s="26"/>
      <c r="B264" s="26"/>
      <c r="C264" s="9"/>
      <c r="D264" s="9"/>
      <c r="E264" s="9"/>
      <c r="F264" s="9"/>
      <c r="G264" s="9"/>
      <c r="H264" s="9"/>
      <c r="L264" s="4"/>
    </row>
    <row r="265" spans="1:12" s="13" customFormat="1" x14ac:dyDescent="0.25">
      <c r="A265" s="26"/>
      <c r="B265" s="26"/>
      <c r="C265" s="9"/>
      <c r="D265" s="9"/>
      <c r="E265" s="9"/>
      <c r="F265" s="9"/>
      <c r="G265" s="9"/>
      <c r="H265" s="9"/>
      <c r="L265" s="4"/>
    </row>
    <row r="266" spans="1:12" s="13" customFormat="1" x14ac:dyDescent="0.25">
      <c r="A266" s="26"/>
      <c r="B266" s="26"/>
      <c r="C266" s="9"/>
      <c r="D266" s="9"/>
      <c r="E266" s="9"/>
      <c r="F266" s="9"/>
      <c r="G266" s="9"/>
      <c r="H266" s="9"/>
      <c r="L266" s="4"/>
    </row>
    <row r="267" spans="1:12" s="13" customFormat="1" x14ac:dyDescent="0.25">
      <c r="A267" s="26"/>
      <c r="B267" s="26"/>
      <c r="C267" s="9"/>
      <c r="D267" s="9"/>
      <c r="E267" s="9"/>
      <c r="F267" s="9"/>
      <c r="G267" s="9"/>
      <c r="H267" s="9"/>
      <c r="L267" s="4"/>
    </row>
    <row r="268" spans="1:12" s="13" customFormat="1" x14ac:dyDescent="0.25">
      <c r="A268" s="26"/>
      <c r="B268" s="26"/>
      <c r="C268" s="9"/>
      <c r="D268" s="9"/>
      <c r="E268" s="9"/>
      <c r="F268" s="9"/>
      <c r="G268" s="9"/>
      <c r="H268" s="9"/>
      <c r="L268" s="4"/>
    </row>
    <row r="269" spans="1:12" s="13" customFormat="1" x14ac:dyDescent="0.25">
      <c r="A269" s="26"/>
      <c r="B269" s="26"/>
      <c r="C269" s="9"/>
      <c r="D269" s="9"/>
      <c r="E269" s="9"/>
      <c r="F269" s="9"/>
      <c r="G269" s="9"/>
      <c r="H269" s="9"/>
      <c r="L269" s="4"/>
    </row>
    <row r="270" spans="1:12" s="13" customFormat="1" x14ac:dyDescent="0.25">
      <c r="A270" s="26"/>
      <c r="B270" s="26"/>
      <c r="C270" s="9"/>
      <c r="D270" s="9"/>
      <c r="E270" s="9"/>
      <c r="F270" s="9"/>
      <c r="G270" s="9"/>
      <c r="H270" s="9"/>
      <c r="L270" s="4"/>
    </row>
    <row r="271" spans="1:12" s="13" customFormat="1" x14ac:dyDescent="0.25">
      <c r="A271" s="26"/>
      <c r="B271" s="26"/>
      <c r="C271" s="9"/>
      <c r="D271" s="9"/>
      <c r="E271" s="9"/>
      <c r="F271" s="9"/>
      <c r="G271" s="9"/>
      <c r="H271" s="9"/>
      <c r="L271" s="4"/>
    </row>
    <row r="272" spans="1:12" s="13" customFormat="1" x14ac:dyDescent="0.25">
      <c r="A272" s="26"/>
      <c r="B272" s="26"/>
      <c r="C272" s="9"/>
      <c r="D272" s="9"/>
      <c r="E272" s="9"/>
      <c r="F272" s="9"/>
      <c r="G272" s="9"/>
      <c r="H272" s="9"/>
      <c r="L272" s="4"/>
    </row>
    <row r="273" spans="1:12" s="13" customFormat="1" x14ac:dyDescent="0.25">
      <c r="A273" s="26"/>
      <c r="B273" s="26"/>
      <c r="C273" s="9"/>
      <c r="D273" s="9"/>
      <c r="E273" s="9"/>
      <c r="F273" s="9"/>
      <c r="G273" s="9"/>
      <c r="H273" s="9"/>
      <c r="L273" s="4"/>
    </row>
    <row r="274" spans="1:12" s="13" customFormat="1" x14ac:dyDescent="0.25">
      <c r="A274" s="26"/>
      <c r="B274" s="26"/>
      <c r="C274" s="9"/>
      <c r="D274" s="9"/>
      <c r="E274" s="9"/>
      <c r="F274" s="9"/>
      <c r="G274" s="9"/>
      <c r="H274" s="9"/>
      <c r="L274" s="4"/>
    </row>
    <row r="275" spans="1:12" s="13" customFormat="1" x14ac:dyDescent="0.25">
      <c r="A275" s="26"/>
      <c r="B275" s="26"/>
      <c r="C275" s="9"/>
      <c r="D275" s="9"/>
      <c r="E275" s="9"/>
      <c r="F275" s="9"/>
      <c r="G275" s="9"/>
      <c r="H275" s="9"/>
      <c r="L275" s="4"/>
    </row>
    <row r="276" spans="1:12" s="13" customFormat="1" x14ac:dyDescent="0.25">
      <c r="A276" s="26"/>
      <c r="B276" s="26"/>
      <c r="C276" s="9"/>
      <c r="D276" s="9"/>
      <c r="E276" s="9"/>
      <c r="F276" s="9"/>
      <c r="G276" s="9"/>
      <c r="H276" s="9"/>
      <c r="L276" s="4"/>
    </row>
    <row r="277" spans="1:12" s="13" customFormat="1" x14ac:dyDescent="0.25">
      <c r="A277" s="26"/>
      <c r="B277" s="26"/>
      <c r="C277" s="9"/>
      <c r="D277" s="9"/>
      <c r="E277" s="9"/>
      <c r="F277" s="9"/>
      <c r="G277" s="9"/>
      <c r="H277" s="9"/>
      <c r="L277" s="4"/>
    </row>
    <row r="278" spans="1:12" s="13" customFormat="1" x14ac:dyDescent="0.25">
      <c r="A278" s="26"/>
      <c r="B278" s="26"/>
      <c r="C278" s="9"/>
      <c r="D278" s="9"/>
      <c r="E278" s="9"/>
      <c r="F278" s="9"/>
      <c r="G278" s="9"/>
      <c r="H278" s="9"/>
      <c r="L278" s="4"/>
    </row>
    <row r="279" spans="1:12" s="13" customFormat="1" x14ac:dyDescent="0.25">
      <c r="A279" s="26"/>
      <c r="B279" s="26"/>
      <c r="C279" s="9"/>
      <c r="D279" s="9"/>
      <c r="E279" s="9"/>
      <c r="F279" s="9"/>
      <c r="G279" s="9"/>
      <c r="H279" s="9"/>
      <c r="L279" s="4"/>
    </row>
    <row r="280" spans="1:12" s="13" customFormat="1" x14ac:dyDescent="0.25">
      <c r="A280" s="26"/>
      <c r="B280" s="26"/>
      <c r="C280" s="9"/>
      <c r="D280" s="9"/>
      <c r="E280" s="9"/>
      <c r="F280" s="9"/>
      <c r="G280" s="9"/>
      <c r="H280" s="9"/>
      <c r="L280" s="4"/>
    </row>
    <row r="281" spans="1:12" s="13" customFormat="1" x14ac:dyDescent="0.25">
      <c r="A281" s="26"/>
      <c r="B281" s="26"/>
      <c r="C281" s="9"/>
      <c r="D281" s="9"/>
      <c r="E281" s="9"/>
      <c r="F281" s="9"/>
      <c r="G281" s="9"/>
      <c r="H281" s="9"/>
      <c r="L281" s="4"/>
    </row>
    <row r="282" spans="1:12" s="13" customFormat="1" x14ac:dyDescent="0.25">
      <c r="A282" s="26"/>
      <c r="B282" s="26"/>
      <c r="C282" s="9"/>
      <c r="D282" s="9"/>
      <c r="E282" s="9"/>
      <c r="F282" s="9"/>
      <c r="G282" s="9"/>
      <c r="H282" s="9"/>
      <c r="L282" s="4"/>
    </row>
    <row r="283" spans="1:12" s="13" customFormat="1" x14ac:dyDescent="0.25">
      <c r="A283" s="26"/>
      <c r="B283" s="26"/>
      <c r="C283" s="9"/>
      <c r="D283" s="9"/>
      <c r="E283" s="9"/>
      <c r="F283" s="9"/>
      <c r="G283" s="9"/>
      <c r="H283" s="9"/>
      <c r="L283" s="4"/>
    </row>
    <row r="284" spans="1:12" s="13" customFormat="1" x14ac:dyDescent="0.25">
      <c r="A284" s="26"/>
      <c r="B284" s="26"/>
      <c r="C284" s="9"/>
      <c r="D284" s="9"/>
      <c r="E284" s="9"/>
      <c r="F284" s="9"/>
      <c r="G284" s="9"/>
      <c r="H284" s="9"/>
      <c r="L284" s="4"/>
    </row>
    <row r="285" spans="1:12" s="13" customFormat="1" x14ac:dyDescent="0.25">
      <c r="A285" s="26"/>
      <c r="B285" s="26"/>
      <c r="C285" s="9"/>
      <c r="D285" s="9"/>
      <c r="E285" s="9"/>
      <c r="F285" s="9"/>
      <c r="G285" s="9"/>
      <c r="H285" s="9"/>
      <c r="L285" s="4"/>
    </row>
    <row r="286" spans="1:12" s="13" customFormat="1" x14ac:dyDescent="0.25">
      <c r="A286" s="26"/>
      <c r="B286" s="26"/>
      <c r="C286" s="9"/>
      <c r="D286" s="9"/>
      <c r="E286" s="9"/>
      <c r="F286" s="9"/>
      <c r="G286" s="9"/>
      <c r="H286" s="9"/>
      <c r="L286" s="4"/>
    </row>
    <row r="287" spans="1:12" s="13" customFormat="1" x14ac:dyDescent="0.25">
      <c r="A287" s="26"/>
      <c r="B287" s="26"/>
      <c r="C287" s="9"/>
      <c r="D287" s="9"/>
      <c r="E287" s="9"/>
      <c r="F287" s="9"/>
      <c r="G287" s="9"/>
      <c r="H287" s="9"/>
      <c r="L287" s="4"/>
    </row>
    <row r="288" spans="1:12" s="13" customFormat="1" x14ac:dyDescent="0.25">
      <c r="A288" s="26"/>
      <c r="B288" s="26"/>
      <c r="C288" s="9"/>
      <c r="D288" s="9"/>
      <c r="E288" s="9"/>
      <c r="F288" s="9"/>
      <c r="G288" s="9"/>
      <c r="H288" s="9"/>
      <c r="L288" s="4"/>
    </row>
    <row r="289" spans="1:12" s="13" customFormat="1" x14ac:dyDescent="0.25">
      <c r="A289" s="26"/>
      <c r="B289" s="26"/>
      <c r="C289" s="9"/>
      <c r="D289" s="9"/>
      <c r="E289" s="9"/>
      <c r="F289" s="9"/>
      <c r="G289" s="9"/>
      <c r="H289" s="9"/>
      <c r="L289" s="4"/>
    </row>
    <row r="290" spans="1:12" s="13" customFormat="1" x14ac:dyDescent="0.25">
      <c r="A290" s="26"/>
      <c r="B290" s="26"/>
      <c r="C290" s="9"/>
      <c r="D290" s="9"/>
      <c r="E290" s="9"/>
      <c r="F290" s="9"/>
      <c r="G290" s="9"/>
      <c r="H290" s="9"/>
      <c r="L290" s="4"/>
    </row>
    <row r="291" spans="1:12" s="13" customFormat="1" x14ac:dyDescent="0.25">
      <c r="A291" s="26"/>
      <c r="B291" s="26"/>
      <c r="C291" s="9"/>
      <c r="D291" s="9"/>
      <c r="E291" s="9"/>
      <c r="F291" s="9"/>
      <c r="G291" s="9"/>
      <c r="H291" s="9"/>
      <c r="L291" s="4"/>
    </row>
    <row r="292" spans="1:12" s="13" customFormat="1" x14ac:dyDescent="0.25">
      <c r="A292" s="26"/>
      <c r="B292" s="26"/>
      <c r="C292" s="9"/>
      <c r="D292" s="9"/>
      <c r="E292" s="9"/>
      <c r="F292" s="9"/>
      <c r="G292" s="9"/>
      <c r="H292" s="9"/>
      <c r="L292" s="4"/>
    </row>
    <row r="293" spans="1:12" s="13" customFormat="1" x14ac:dyDescent="0.25">
      <c r="A293" s="26"/>
      <c r="B293" s="26"/>
      <c r="C293" s="9"/>
      <c r="D293" s="9"/>
      <c r="E293" s="9"/>
      <c r="F293" s="9"/>
      <c r="G293" s="9"/>
      <c r="H293" s="9"/>
      <c r="L293" s="4"/>
    </row>
    <row r="294" spans="1:12" s="13" customFormat="1" x14ac:dyDescent="0.25">
      <c r="A294" s="26"/>
      <c r="B294" s="26"/>
      <c r="C294" s="9"/>
      <c r="D294" s="9"/>
      <c r="E294" s="9"/>
      <c r="F294" s="9"/>
      <c r="G294" s="9"/>
      <c r="H294" s="9"/>
      <c r="L294" s="4"/>
    </row>
    <row r="295" spans="1:12" s="13" customFormat="1" x14ac:dyDescent="0.25">
      <c r="A295" s="26"/>
      <c r="B295" s="26"/>
      <c r="C295" s="9"/>
      <c r="D295" s="9"/>
      <c r="E295" s="9"/>
      <c r="F295" s="9"/>
      <c r="G295" s="9"/>
      <c r="H295" s="9"/>
      <c r="L295" s="4"/>
    </row>
    <row r="296" spans="1:12" s="13" customFormat="1" x14ac:dyDescent="0.25">
      <c r="A296" s="26"/>
      <c r="B296" s="26"/>
      <c r="C296" s="9"/>
      <c r="D296" s="9"/>
      <c r="E296" s="9"/>
      <c r="F296" s="9"/>
      <c r="G296" s="9"/>
      <c r="H296" s="9"/>
      <c r="L296" s="4"/>
    </row>
    <row r="297" spans="1:12" s="13" customFormat="1" x14ac:dyDescent="0.25">
      <c r="A297" s="26"/>
      <c r="B297" s="26"/>
      <c r="C297" s="9"/>
      <c r="D297" s="9"/>
      <c r="E297" s="9"/>
      <c r="F297" s="9"/>
      <c r="G297" s="9"/>
      <c r="H297" s="9"/>
      <c r="L297" s="4"/>
    </row>
    <row r="298" spans="1:12" s="13" customFormat="1" x14ac:dyDescent="0.25">
      <c r="A298" s="26"/>
      <c r="B298" s="26"/>
      <c r="C298" s="9"/>
      <c r="D298" s="9"/>
      <c r="E298" s="9"/>
      <c r="F298" s="9"/>
      <c r="G298" s="9"/>
      <c r="H298" s="9"/>
      <c r="L298" s="4"/>
    </row>
    <row r="299" spans="1:12" s="13" customFormat="1" x14ac:dyDescent="0.25">
      <c r="A299" s="26"/>
      <c r="B299" s="26"/>
      <c r="C299" s="9"/>
      <c r="D299" s="9"/>
      <c r="E299" s="9"/>
      <c r="F299" s="9"/>
      <c r="G299" s="9"/>
      <c r="H299" s="9"/>
      <c r="L299" s="4"/>
    </row>
    <row r="300" spans="1:12" s="13" customFormat="1" x14ac:dyDescent="0.25">
      <c r="A300" s="26"/>
      <c r="B300" s="26"/>
      <c r="C300" s="9"/>
      <c r="D300" s="9"/>
      <c r="E300" s="9"/>
      <c r="F300" s="9"/>
      <c r="G300" s="9"/>
      <c r="H300" s="9"/>
      <c r="L300" s="4"/>
    </row>
    <row r="301" spans="1:12" s="13" customFormat="1" x14ac:dyDescent="0.25">
      <c r="A301" s="26"/>
      <c r="B301" s="26"/>
      <c r="C301" s="9"/>
      <c r="D301" s="9"/>
      <c r="E301" s="9"/>
      <c r="F301" s="9"/>
      <c r="G301" s="9"/>
      <c r="H301" s="9"/>
      <c r="L301" s="4"/>
    </row>
    <row r="302" spans="1:12" s="13" customFormat="1" x14ac:dyDescent="0.25">
      <c r="A302" s="26"/>
      <c r="B302" s="26"/>
      <c r="C302" s="9"/>
      <c r="D302" s="9"/>
      <c r="E302" s="9"/>
      <c r="F302" s="9"/>
      <c r="G302" s="9"/>
      <c r="H302" s="9"/>
      <c r="L302" s="4"/>
    </row>
    <row r="303" spans="1:12" s="13" customFormat="1" x14ac:dyDescent="0.25">
      <c r="A303" s="26"/>
      <c r="B303" s="26"/>
      <c r="C303" s="9"/>
      <c r="D303" s="9"/>
      <c r="E303" s="9"/>
      <c r="F303" s="9"/>
      <c r="G303" s="9"/>
      <c r="H303" s="9"/>
      <c r="L303" s="4"/>
    </row>
    <row r="304" spans="1:12" s="13" customFormat="1" x14ac:dyDescent="0.25">
      <c r="A304" s="26"/>
      <c r="B304" s="26"/>
      <c r="C304" s="9"/>
      <c r="D304" s="9"/>
      <c r="E304" s="9"/>
      <c r="F304" s="9"/>
      <c r="G304" s="9"/>
      <c r="H304" s="9"/>
      <c r="L304" s="4"/>
    </row>
    <row r="305" spans="1:12" s="13" customFormat="1" x14ac:dyDescent="0.25">
      <c r="A305" s="26"/>
      <c r="B305" s="26"/>
      <c r="C305" s="9"/>
      <c r="D305" s="9"/>
      <c r="E305" s="9"/>
      <c r="F305" s="9"/>
      <c r="G305" s="9"/>
      <c r="H305" s="9"/>
      <c r="L305" s="4"/>
    </row>
    <row r="306" spans="1:12" s="13" customFormat="1" x14ac:dyDescent="0.25">
      <c r="A306" s="26"/>
      <c r="B306" s="26"/>
      <c r="C306" s="9"/>
      <c r="D306" s="9"/>
      <c r="E306" s="9"/>
      <c r="F306" s="9"/>
      <c r="G306" s="9"/>
      <c r="H306" s="9"/>
      <c r="L306" s="4"/>
    </row>
    <row r="307" spans="1:12" s="13" customFormat="1" x14ac:dyDescent="0.25">
      <c r="A307" s="26"/>
      <c r="B307" s="26"/>
      <c r="C307" s="9"/>
      <c r="D307" s="9"/>
      <c r="E307" s="9"/>
      <c r="F307" s="9"/>
      <c r="G307" s="9"/>
      <c r="H307" s="9"/>
      <c r="L307" s="4"/>
    </row>
    <row r="308" spans="1:12" s="13" customFormat="1" x14ac:dyDescent="0.25">
      <c r="A308" s="26"/>
      <c r="B308" s="26"/>
      <c r="C308" s="9"/>
      <c r="D308" s="9"/>
      <c r="E308" s="9"/>
      <c r="F308" s="9"/>
      <c r="G308" s="9"/>
      <c r="H308" s="9"/>
      <c r="L308" s="4"/>
    </row>
    <row r="309" spans="1:12" s="13" customFormat="1" x14ac:dyDescent="0.25">
      <c r="A309" s="26"/>
      <c r="B309" s="26"/>
      <c r="C309" s="9"/>
      <c r="D309" s="9"/>
      <c r="E309" s="9"/>
      <c r="F309" s="9"/>
      <c r="G309" s="9"/>
      <c r="H309" s="9"/>
      <c r="L309" s="4"/>
    </row>
    <row r="310" spans="1:12" s="13" customFormat="1" x14ac:dyDescent="0.25">
      <c r="A310" s="26"/>
      <c r="B310" s="26"/>
      <c r="C310" s="9"/>
      <c r="D310" s="9"/>
      <c r="E310" s="9"/>
      <c r="F310" s="9"/>
      <c r="G310" s="9"/>
      <c r="H310" s="9"/>
      <c r="L310" s="4"/>
    </row>
    <row r="311" spans="1:12" s="13" customFormat="1" x14ac:dyDescent="0.25">
      <c r="A311" s="26"/>
      <c r="B311" s="26"/>
      <c r="C311" s="9"/>
      <c r="D311" s="9"/>
      <c r="E311" s="9"/>
      <c r="F311" s="9"/>
      <c r="G311" s="9"/>
      <c r="H311" s="9"/>
      <c r="L311" s="4"/>
    </row>
    <row r="312" spans="1:12" s="13" customFormat="1" x14ac:dyDescent="0.25">
      <c r="A312" s="26"/>
      <c r="B312" s="26"/>
      <c r="C312" s="9"/>
      <c r="D312" s="9"/>
      <c r="E312" s="9"/>
      <c r="F312" s="9"/>
      <c r="G312" s="9"/>
      <c r="H312" s="9"/>
      <c r="L312" s="4"/>
    </row>
    <row r="313" spans="1:12" s="13" customFormat="1" x14ac:dyDescent="0.25">
      <c r="A313" s="26"/>
      <c r="B313" s="26"/>
      <c r="C313" s="9"/>
      <c r="D313" s="9"/>
      <c r="E313" s="9"/>
      <c r="F313" s="9"/>
      <c r="G313" s="9"/>
      <c r="H313" s="9"/>
      <c r="L313" s="4"/>
    </row>
    <row r="314" spans="1:12" s="13" customFormat="1" x14ac:dyDescent="0.25">
      <c r="A314" s="26"/>
      <c r="B314" s="26"/>
      <c r="C314" s="9"/>
      <c r="D314" s="9"/>
      <c r="E314" s="9"/>
      <c r="F314" s="9"/>
      <c r="G314" s="9"/>
      <c r="H314" s="9"/>
      <c r="L314" s="4"/>
    </row>
    <row r="315" spans="1:12" s="13" customFormat="1" x14ac:dyDescent="0.25">
      <c r="A315" s="26"/>
      <c r="B315" s="26"/>
      <c r="C315" s="9"/>
      <c r="D315" s="9"/>
      <c r="E315" s="9"/>
      <c r="F315" s="9"/>
      <c r="G315" s="9"/>
      <c r="H315" s="9"/>
      <c r="L315" s="4"/>
    </row>
    <row r="316" spans="1:12" s="13" customFormat="1" x14ac:dyDescent="0.25">
      <c r="A316" s="26"/>
      <c r="B316" s="26"/>
      <c r="C316" s="9"/>
      <c r="D316" s="9"/>
      <c r="E316" s="9"/>
      <c r="F316" s="9"/>
      <c r="G316" s="9"/>
      <c r="H316" s="9"/>
      <c r="L316" s="4"/>
    </row>
    <row r="317" spans="1:12" s="13" customFormat="1" x14ac:dyDescent="0.25">
      <c r="A317" s="26"/>
      <c r="B317" s="26"/>
      <c r="C317" s="9"/>
      <c r="D317" s="9"/>
      <c r="E317" s="9"/>
      <c r="F317" s="9"/>
      <c r="G317" s="9"/>
      <c r="H317" s="9"/>
      <c r="L317" s="4"/>
    </row>
    <row r="318" spans="1:12" s="13" customFormat="1" x14ac:dyDescent="0.25">
      <c r="A318" s="26"/>
      <c r="B318" s="26"/>
      <c r="C318" s="9"/>
      <c r="D318" s="9"/>
      <c r="E318" s="9"/>
      <c r="F318" s="9"/>
      <c r="G318" s="9"/>
      <c r="H318" s="9"/>
      <c r="L318" s="4"/>
    </row>
    <row r="319" spans="1:12" s="13" customFormat="1" x14ac:dyDescent="0.25">
      <c r="A319" s="26"/>
      <c r="B319" s="26"/>
      <c r="C319" s="9"/>
      <c r="D319" s="9"/>
      <c r="E319" s="9"/>
      <c r="F319" s="9"/>
      <c r="G319" s="9"/>
      <c r="H319" s="9"/>
      <c r="L319" s="4"/>
    </row>
    <row r="320" spans="1:12" s="13" customFormat="1" x14ac:dyDescent="0.25">
      <c r="A320" s="26"/>
      <c r="B320" s="26"/>
      <c r="C320" s="9"/>
      <c r="D320" s="9"/>
      <c r="E320" s="9"/>
      <c r="F320" s="9"/>
      <c r="G320" s="9"/>
      <c r="H320" s="9"/>
      <c r="L320" s="4"/>
    </row>
    <row r="321" spans="1:12" s="13" customFormat="1" x14ac:dyDescent="0.25">
      <c r="A321" s="26"/>
      <c r="B321" s="26"/>
      <c r="C321" s="9"/>
      <c r="D321" s="9"/>
      <c r="E321" s="9"/>
      <c r="F321" s="9"/>
      <c r="G321" s="9"/>
      <c r="H321" s="9"/>
      <c r="L321" s="4"/>
    </row>
    <row r="322" spans="1:12" s="13" customFormat="1" x14ac:dyDescent="0.25">
      <c r="A322" s="26"/>
      <c r="B322" s="26"/>
      <c r="C322" s="9"/>
      <c r="D322" s="9"/>
      <c r="E322" s="9"/>
      <c r="F322" s="9"/>
      <c r="G322" s="9"/>
      <c r="H322" s="9"/>
      <c r="L322" s="4"/>
    </row>
    <row r="323" spans="1:12" s="13" customFormat="1" x14ac:dyDescent="0.25">
      <c r="A323" s="26"/>
      <c r="B323" s="26"/>
      <c r="C323" s="9"/>
      <c r="D323" s="9"/>
      <c r="E323" s="9"/>
      <c r="F323" s="9"/>
      <c r="G323" s="9"/>
      <c r="H323" s="9"/>
      <c r="L323" s="4"/>
    </row>
    <row r="324" spans="1:12" s="13" customFormat="1" x14ac:dyDescent="0.25">
      <c r="A324" s="26"/>
      <c r="B324" s="26"/>
      <c r="C324" s="9"/>
      <c r="D324" s="9"/>
      <c r="E324" s="9"/>
      <c r="F324" s="9"/>
      <c r="G324" s="9"/>
      <c r="H324" s="9"/>
      <c r="L324" s="4"/>
    </row>
    <row r="325" spans="1:12" s="13" customFormat="1" x14ac:dyDescent="0.25">
      <c r="A325" s="26"/>
      <c r="B325" s="26"/>
      <c r="C325" s="9"/>
      <c r="D325" s="9"/>
      <c r="E325" s="9"/>
      <c r="F325" s="9"/>
      <c r="G325" s="9"/>
      <c r="H325" s="9"/>
      <c r="L325" s="4"/>
    </row>
    <row r="326" spans="1:12" s="13" customFormat="1" x14ac:dyDescent="0.25">
      <c r="A326" s="26"/>
      <c r="B326" s="26"/>
      <c r="C326" s="9"/>
      <c r="D326" s="9"/>
      <c r="E326" s="9"/>
      <c r="F326" s="9"/>
      <c r="G326" s="9"/>
      <c r="H326" s="9"/>
      <c r="L326" s="4"/>
    </row>
    <row r="327" spans="1:12" s="13" customFormat="1" x14ac:dyDescent="0.25">
      <c r="A327" s="26"/>
      <c r="B327" s="26"/>
      <c r="C327" s="9"/>
      <c r="D327" s="9"/>
      <c r="E327" s="9"/>
      <c r="F327" s="9"/>
      <c r="G327" s="9"/>
      <c r="H327" s="9"/>
      <c r="L327" s="4"/>
    </row>
    <row r="328" spans="1:12" s="13" customFormat="1" x14ac:dyDescent="0.25">
      <c r="A328" s="26"/>
      <c r="B328" s="26"/>
      <c r="C328" s="9"/>
      <c r="D328" s="9"/>
      <c r="E328" s="9"/>
      <c r="F328" s="9"/>
      <c r="G328" s="9"/>
      <c r="H328" s="9"/>
      <c r="L328" s="4"/>
    </row>
    <row r="329" spans="1:12" s="13" customFormat="1" x14ac:dyDescent="0.25">
      <c r="A329" s="26"/>
      <c r="B329" s="26"/>
      <c r="C329" s="9"/>
      <c r="D329" s="9"/>
      <c r="E329" s="9"/>
      <c r="F329" s="9"/>
      <c r="G329" s="9"/>
      <c r="H329" s="9"/>
      <c r="L329" s="4"/>
    </row>
    <row r="330" spans="1:12" s="13" customFormat="1" x14ac:dyDescent="0.25">
      <c r="A330" s="26"/>
      <c r="B330" s="26"/>
      <c r="C330" s="9"/>
      <c r="D330" s="9"/>
      <c r="E330" s="9"/>
      <c r="F330" s="9"/>
      <c r="G330" s="9"/>
      <c r="H330" s="9"/>
      <c r="L330" s="4"/>
    </row>
    <row r="331" spans="1:12" s="13" customFormat="1" x14ac:dyDescent="0.25">
      <c r="A331" s="26"/>
      <c r="B331" s="26"/>
      <c r="C331" s="9"/>
      <c r="D331" s="9"/>
      <c r="E331" s="9"/>
      <c r="F331" s="9"/>
      <c r="G331" s="9"/>
      <c r="H331" s="9"/>
      <c r="L331" s="4"/>
    </row>
    <row r="332" spans="1:12" s="13" customFormat="1" x14ac:dyDescent="0.25">
      <c r="A332" s="26"/>
      <c r="B332" s="26"/>
      <c r="C332" s="9"/>
      <c r="D332" s="9"/>
      <c r="E332" s="9"/>
      <c r="F332" s="9"/>
      <c r="G332" s="9"/>
      <c r="H332" s="9"/>
      <c r="L332" s="4"/>
    </row>
    <row r="333" spans="1:12" s="13" customFormat="1" x14ac:dyDescent="0.25">
      <c r="A333" s="26"/>
      <c r="B333" s="26"/>
      <c r="C333" s="9"/>
      <c r="D333" s="9"/>
      <c r="E333" s="9"/>
      <c r="F333" s="9"/>
      <c r="G333" s="9"/>
      <c r="H333" s="9"/>
      <c r="L333" s="4"/>
    </row>
    <row r="334" spans="1:12" s="13" customFormat="1" x14ac:dyDescent="0.25">
      <c r="A334" s="26"/>
      <c r="B334" s="26"/>
      <c r="C334" s="9"/>
      <c r="D334" s="9"/>
      <c r="E334" s="9"/>
      <c r="F334" s="9"/>
      <c r="G334" s="9"/>
      <c r="H334" s="9"/>
      <c r="L334" s="4"/>
    </row>
    <row r="335" spans="1:12" s="13" customFormat="1" x14ac:dyDescent="0.25">
      <c r="A335" s="26"/>
      <c r="B335" s="26"/>
      <c r="C335" s="9"/>
      <c r="D335" s="9"/>
      <c r="E335" s="9"/>
      <c r="F335" s="9"/>
      <c r="G335" s="9"/>
      <c r="H335" s="9"/>
      <c r="L335" s="4"/>
    </row>
    <row r="336" spans="1:12" s="13" customFormat="1" x14ac:dyDescent="0.25">
      <c r="A336" s="26"/>
      <c r="B336" s="26"/>
      <c r="C336" s="9"/>
      <c r="D336" s="9"/>
      <c r="E336" s="9"/>
      <c r="F336" s="9"/>
      <c r="G336" s="9"/>
      <c r="H336" s="9"/>
      <c r="L336" s="4"/>
    </row>
    <row r="337" spans="1:12" s="13" customFormat="1" x14ac:dyDescent="0.25">
      <c r="A337" s="26"/>
      <c r="B337" s="26"/>
      <c r="C337" s="9"/>
      <c r="D337" s="9"/>
      <c r="E337" s="9"/>
      <c r="F337" s="9"/>
      <c r="G337" s="9"/>
      <c r="H337" s="9"/>
      <c r="L337" s="4"/>
    </row>
    <row r="338" spans="1:12" s="13" customFormat="1" x14ac:dyDescent="0.25">
      <c r="A338" s="26"/>
      <c r="B338" s="26"/>
      <c r="C338" s="9"/>
      <c r="D338" s="9"/>
      <c r="E338" s="9"/>
      <c r="F338" s="9"/>
      <c r="G338" s="9"/>
      <c r="H338" s="9"/>
      <c r="L338" s="4"/>
    </row>
    <row r="339" spans="1:12" s="13" customFormat="1" x14ac:dyDescent="0.25">
      <c r="A339" s="26"/>
      <c r="B339" s="26"/>
      <c r="C339" s="9"/>
      <c r="D339" s="9"/>
      <c r="E339" s="9"/>
      <c r="F339" s="9"/>
      <c r="G339" s="9"/>
      <c r="H339" s="9"/>
      <c r="L339" s="4"/>
    </row>
    <row r="340" spans="1:12" s="13" customFormat="1" x14ac:dyDescent="0.25">
      <c r="A340" s="26"/>
      <c r="B340" s="26"/>
      <c r="C340" s="9"/>
      <c r="D340" s="9"/>
      <c r="E340" s="9"/>
      <c r="F340" s="9"/>
      <c r="G340" s="9"/>
      <c r="H340" s="9"/>
      <c r="L340" s="4"/>
    </row>
    <row r="341" spans="1:12" s="13" customFormat="1" x14ac:dyDescent="0.25">
      <c r="A341" s="26"/>
      <c r="B341" s="26"/>
      <c r="C341" s="9"/>
      <c r="D341" s="9"/>
      <c r="E341" s="9"/>
      <c r="F341" s="9"/>
      <c r="G341" s="9"/>
      <c r="H341" s="9"/>
      <c r="L341" s="4"/>
    </row>
    <row r="342" spans="1:12" s="13" customFormat="1" x14ac:dyDescent="0.25">
      <c r="A342" s="26"/>
      <c r="B342" s="26"/>
      <c r="C342" s="9"/>
      <c r="D342" s="9"/>
      <c r="E342" s="9"/>
      <c r="F342" s="9"/>
      <c r="G342" s="9"/>
      <c r="H342" s="9"/>
      <c r="L342" s="4"/>
    </row>
    <row r="343" spans="1:12" s="13" customFormat="1" x14ac:dyDescent="0.25">
      <c r="A343" s="26"/>
      <c r="B343" s="26"/>
      <c r="C343" s="9"/>
      <c r="D343" s="9"/>
      <c r="E343" s="9"/>
      <c r="F343" s="9"/>
      <c r="G343" s="9"/>
      <c r="H343" s="9"/>
      <c r="L343" s="4"/>
    </row>
    <row r="344" spans="1:12" s="13" customFormat="1" x14ac:dyDescent="0.25">
      <c r="A344" s="26"/>
      <c r="B344" s="26"/>
      <c r="C344" s="9"/>
      <c r="D344" s="9"/>
      <c r="E344" s="9"/>
      <c r="F344" s="9"/>
      <c r="G344" s="9"/>
      <c r="H344" s="9"/>
      <c r="L344" s="4"/>
    </row>
    <row r="345" spans="1:12" s="13" customFormat="1" x14ac:dyDescent="0.25">
      <c r="A345" s="26"/>
      <c r="B345" s="26"/>
      <c r="C345" s="9"/>
      <c r="D345" s="9"/>
      <c r="E345" s="9"/>
      <c r="F345" s="9"/>
      <c r="G345" s="9"/>
      <c r="H345" s="9"/>
      <c r="L345" s="4"/>
    </row>
    <row r="346" spans="1:12" s="13" customFormat="1" x14ac:dyDescent="0.25">
      <c r="A346" s="26"/>
      <c r="B346" s="26"/>
      <c r="C346" s="9"/>
      <c r="D346" s="9"/>
      <c r="E346" s="9"/>
      <c r="F346" s="9"/>
      <c r="G346" s="9"/>
      <c r="H346" s="9"/>
      <c r="L346" s="4"/>
    </row>
    <row r="347" spans="1:12" s="13" customFormat="1" x14ac:dyDescent="0.25">
      <c r="A347" s="26"/>
      <c r="B347" s="26"/>
      <c r="C347" s="9"/>
      <c r="D347" s="9"/>
      <c r="E347" s="9"/>
      <c r="F347" s="9"/>
      <c r="G347" s="9"/>
      <c r="H347" s="9"/>
      <c r="L347" s="4"/>
    </row>
    <row r="348" spans="1:12" s="13" customFormat="1" x14ac:dyDescent="0.25">
      <c r="A348" s="26"/>
      <c r="B348" s="26"/>
      <c r="C348" s="9"/>
      <c r="D348" s="9"/>
      <c r="E348" s="9"/>
      <c r="F348" s="9"/>
      <c r="G348" s="9"/>
      <c r="H348" s="9"/>
      <c r="L348" s="4"/>
    </row>
    <row r="349" spans="1:12" s="13" customFormat="1" x14ac:dyDescent="0.25">
      <c r="A349" s="26"/>
      <c r="B349" s="26"/>
      <c r="C349" s="9"/>
      <c r="D349" s="9"/>
      <c r="E349" s="9"/>
      <c r="F349" s="9"/>
      <c r="G349" s="9"/>
      <c r="H349" s="9"/>
      <c r="L349" s="4"/>
    </row>
    <row r="350" spans="1:12" s="13" customFormat="1" x14ac:dyDescent="0.25">
      <c r="A350" s="26"/>
      <c r="B350" s="26"/>
      <c r="C350" s="9"/>
      <c r="D350" s="9"/>
      <c r="E350" s="9"/>
      <c r="F350" s="9"/>
      <c r="G350" s="9"/>
      <c r="H350" s="9"/>
      <c r="L350" s="4"/>
    </row>
    <row r="351" spans="1:12" s="13" customFormat="1" x14ac:dyDescent="0.25">
      <c r="A351" s="26"/>
      <c r="B351" s="26"/>
      <c r="C351" s="9"/>
      <c r="D351" s="9"/>
      <c r="E351" s="9"/>
      <c r="F351" s="9"/>
      <c r="G351" s="9"/>
      <c r="H351" s="9"/>
      <c r="L351" s="4"/>
    </row>
    <row r="352" spans="1:12" s="13" customFormat="1" x14ac:dyDescent="0.25">
      <c r="A352" s="26"/>
      <c r="B352" s="26"/>
      <c r="C352" s="9"/>
      <c r="D352" s="9"/>
      <c r="E352" s="9"/>
      <c r="F352" s="9"/>
      <c r="G352" s="9"/>
      <c r="H352" s="9"/>
      <c r="L352" s="4"/>
    </row>
    <row r="353" spans="1:12" s="13" customFormat="1" x14ac:dyDescent="0.25">
      <c r="A353" s="26"/>
      <c r="B353" s="26"/>
      <c r="C353" s="9"/>
      <c r="D353" s="9"/>
      <c r="E353" s="9"/>
      <c r="F353" s="9"/>
      <c r="G353" s="9"/>
      <c r="H353" s="9"/>
      <c r="L353" s="4"/>
    </row>
    <row r="354" spans="1:12" s="13" customFormat="1" x14ac:dyDescent="0.25">
      <c r="A354" s="26"/>
      <c r="B354" s="26"/>
      <c r="C354" s="9"/>
      <c r="D354" s="9"/>
      <c r="E354" s="9"/>
      <c r="F354" s="9"/>
      <c r="G354" s="9"/>
      <c r="H354" s="9"/>
      <c r="L354" s="4"/>
    </row>
    <row r="355" spans="1:12" s="13" customFormat="1" x14ac:dyDescent="0.25">
      <c r="A355" s="26"/>
      <c r="B355" s="26"/>
      <c r="C355" s="9"/>
      <c r="D355" s="9"/>
      <c r="E355" s="9"/>
      <c r="F355" s="9"/>
      <c r="G355" s="9"/>
      <c r="H355" s="9"/>
      <c r="L355" s="4"/>
    </row>
    <row r="356" spans="1:12" s="13" customFormat="1" x14ac:dyDescent="0.25">
      <c r="A356" s="26"/>
      <c r="B356" s="26"/>
      <c r="C356" s="9"/>
      <c r="D356" s="9"/>
      <c r="E356" s="9"/>
      <c r="F356" s="9"/>
      <c r="G356" s="9"/>
      <c r="H356" s="9"/>
      <c r="L356" s="4"/>
    </row>
    <row r="357" spans="1:12" s="13" customFormat="1" x14ac:dyDescent="0.25">
      <c r="A357" s="26"/>
      <c r="B357" s="26"/>
      <c r="C357" s="9"/>
      <c r="D357" s="9"/>
      <c r="E357" s="9"/>
      <c r="F357" s="9"/>
      <c r="G357" s="9"/>
      <c r="H357" s="9"/>
      <c r="L357" s="4"/>
    </row>
    <row r="358" spans="1:12" s="13" customFormat="1" x14ac:dyDescent="0.25">
      <c r="A358" s="26"/>
      <c r="B358" s="26"/>
      <c r="C358" s="9"/>
      <c r="D358" s="9"/>
      <c r="E358" s="9"/>
      <c r="F358" s="9"/>
      <c r="G358" s="9"/>
      <c r="H358" s="9"/>
      <c r="L358" s="4"/>
    </row>
    <row r="359" spans="1:12" s="13" customFormat="1" x14ac:dyDescent="0.25">
      <c r="A359" s="26"/>
      <c r="B359" s="26"/>
      <c r="C359" s="9"/>
      <c r="D359" s="9"/>
      <c r="E359" s="9"/>
      <c r="F359" s="9"/>
      <c r="G359" s="9"/>
      <c r="H359" s="9"/>
      <c r="L359" s="4"/>
    </row>
    <row r="360" spans="1:12" s="13" customFormat="1" x14ac:dyDescent="0.25">
      <c r="A360" s="26"/>
      <c r="B360" s="26"/>
      <c r="C360" s="9"/>
      <c r="D360" s="9"/>
      <c r="E360" s="9"/>
      <c r="F360" s="9"/>
      <c r="G360" s="9"/>
      <c r="H360" s="9"/>
      <c r="L360" s="4"/>
    </row>
    <row r="361" spans="1:12" s="13" customFormat="1" x14ac:dyDescent="0.25">
      <c r="A361" s="26"/>
      <c r="B361" s="26"/>
      <c r="C361" s="9"/>
      <c r="D361" s="9"/>
      <c r="E361" s="9"/>
      <c r="F361" s="9"/>
      <c r="G361" s="9"/>
      <c r="H361" s="9"/>
      <c r="L361" s="4"/>
    </row>
    <row r="362" spans="1:12" s="13" customFormat="1" x14ac:dyDescent="0.25">
      <c r="A362" s="26"/>
      <c r="B362" s="26"/>
      <c r="C362" s="9"/>
      <c r="D362" s="9"/>
      <c r="E362" s="9"/>
      <c r="F362" s="9"/>
      <c r="G362" s="9"/>
      <c r="H362" s="9"/>
      <c r="L362" s="4"/>
    </row>
    <row r="363" spans="1:12" s="13" customFormat="1" x14ac:dyDescent="0.25">
      <c r="A363" s="26"/>
      <c r="B363" s="26"/>
      <c r="C363" s="9"/>
      <c r="D363" s="9"/>
      <c r="E363" s="9"/>
      <c r="F363" s="9"/>
      <c r="G363" s="9"/>
      <c r="H363" s="9"/>
      <c r="L363" s="4"/>
    </row>
    <row r="364" spans="1:12" s="13" customFormat="1" x14ac:dyDescent="0.25">
      <c r="A364" s="26"/>
      <c r="B364" s="26"/>
      <c r="C364" s="9"/>
      <c r="D364" s="9"/>
      <c r="E364" s="9"/>
      <c r="F364" s="9"/>
      <c r="G364" s="9"/>
      <c r="H364" s="9"/>
      <c r="L364" s="4"/>
    </row>
    <row r="365" spans="1:12" s="13" customFormat="1" x14ac:dyDescent="0.25">
      <c r="A365" s="26"/>
      <c r="B365" s="26"/>
      <c r="C365" s="9"/>
      <c r="D365" s="9"/>
      <c r="E365" s="9"/>
      <c r="F365" s="9"/>
      <c r="G365" s="9"/>
      <c r="H365" s="9"/>
      <c r="L365" s="4"/>
    </row>
    <row r="366" spans="1:12" s="13" customFormat="1" x14ac:dyDescent="0.25">
      <c r="A366" s="26"/>
      <c r="B366" s="26"/>
      <c r="C366" s="9"/>
      <c r="D366" s="9"/>
      <c r="E366" s="9"/>
      <c r="F366" s="9"/>
      <c r="G366" s="9"/>
      <c r="H366" s="9"/>
      <c r="L366" s="4"/>
    </row>
    <row r="367" spans="1:12" s="13" customFormat="1" x14ac:dyDescent="0.25">
      <c r="A367" s="26"/>
      <c r="B367" s="26"/>
      <c r="C367" s="9"/>
      <c r="D367" s="9"/>
      <c r="E367" s="9"/>
      <c r="F367" s="9"/>
      <c r="G367" s="9"/>
      <c r="H367" s="9"/>
      <c r="L367" s="4"/>
    </row>
    <row r="368" spans="1:12" s="13" customFormat="1" x14ac:dyDescent="0.25">
      <c r="A368" s="26"/>
      <c r="B368" s="26"/>
      <c r="C368" s="9"/>
      <c r="D368" s="9"/>
      <c r="E368" s="9"/>
      <c r="F368" s="9"/>
      <c r="G368" s="9"/>
      <c r="H368" s="9"/>
      <c r="L368" s="4"/>
    </row>
    <row r="369" spans="1:12" s="13" customFormat="1" x14ac:dyDescent="0.25">
      <c r="A369" s="26"/>
      <c r="B369" s="26"/>
      <c r="C369" s="9"/>
      <c r="D369" s="9"/>
      <c r="E369" s="9"/>
      <c r="F369" s="9"/>
      <c r="G369" s="9"/>
      <c r="H369" s="9"/>
      <c r="L369" s="4"/>
    </row>
    <row r="370" spans="1:12" s="13" customFormat="1" x14ac:dyDescent="0.25">
      <c r="A370" s="26"/>
      <c r="B370" s="26"/>
      <c r="C370" s="9"/>
      <c r="D370" s="9"/>
      <c r="E370" s="9"/>
      <c r="F370" s="9"/>
      <c r="G370" s="9"/>
      <c r="H370" s="9"/>
      <c r="L370" s="4"/>
    </row>
    <row r="371" spans="1:12" s="13" customFormat="1" x14ac:dyDescent="0.25">
      <c r="A371" s="26"/>
      <c r="B371" s="26"/>
      <c r="C371" s="9"/>
      <c r="D371" s="9"/>
      <c r="E371" s="9"/>
      <c r="F371" s="9"/>
      <c r="G371" s="9"/>
      <c r="H371" s="9"/>
      <c r="L371" s="4"/>
    </row>
    <row r="372" spans="1:12" s="13" customFormat="1" x14ac:dyDescent="0.25">
      <c r="A372" s="26"/>
      <c r="B372" s="26"/>
      <c r="C372" s="9"/>
      <c r="D372" s="9"/>
      <c r="E372" s="9"/>
      <c r="F372" s="9"/>
      <c r="G372" s="9"/>
      <c r="H372" s="9"/>
      <c r="L372" s="4"/>
    </row>
    <row r="373" spans="1:12" s="13" customFormat="1" x14ac:dyDescent="0.25">
      <c r="A373" s="26"/>
      <c r="B373" s="26"/>
      <c r="C373" s="9"/>
      <c r="D373" s="9"/>
      <c r="E373" s="9"/>
      <c r="F373" s="9"/>
      <c r="G373" s="9"/>
      <c r="H373" s="9"/>
      <c r="L373" s="4"/>
    </row>
    <row r="374" spans="1:12" s="13" customFormat="1" x14ac:dyDescent="0.25">
      <c r="A374" s="26"/>
      <c r="B374" s="26"/>
      <c r="C374" s="9"/>
      <c r="D374" s="9"/>
      <c r="E374" s="9"/>
      <c r="F374" s="9"/>
      <c r="G374" s="9"/>
      <c r="H374" s="9"/>
      <c r="L374" s="4"/>
    </row>
    <row r="375" spans="1:12" s="13" customFormat="1" x14ac:dyDescent="0.25">
      <c r="A375" s="26"/>
      <c r="B375" s="26"/>
      <c r="C375" s="9"/>
      <c r="D375" s="9"/>
      <c r="E375" s="9"/>
      <c r="F375" s="9"/>
      <c r="G375" s="9"/>
      <c r="H375" s="9"/>
      <c r="L375" s="4"/>
    </row>
    <row r="376" spans="1:12" s="13" customFormat="1" x14ac:dyDescent="0.25">
      <c r="A376" s="26"/>
      <c r="B376" s="26"/>
      <c r="C376" s="9"/>
      <c r="D376" s="9"/>
      <c r="E376" s="9"/>
      <c r="F376" s="9"/>
      <c r="G376" s="9"/>
      <c r="H376" s="9"/>
      <c r="L376" s="4"/>
    </row>
    <row r="377" spans="1:12" s="13" customFormat="1" x14ac:dyDescent="0.25">
      <c r="A377" s="26"/>
      <c r="B377" s="26"/>
      <c r="C377" s="9"/>
      <c r="D377" s="9"/>
      <c r="E377" s="9"/>
      <c r="F377" s="9"/>
      <c r="G377" s="9"/>
      <c r="H377" s="9"/>
      <c r="L377" s="4"/>
    </row>
    <row r="378" spans="1:12" s="13" customFormat="1" x14ac:dyDescent="0.25">
      <c r="A378" s="26"/>
      <c r="B378" s="26"/>
      <c r="C378" s="9"/>
      <c r="D378" s="9"/>
      <c r="E378" s="9"/>
      <c r="F378" s="9"/>
      <c r="G378" s="9"/>
      <c r="H378" s="9"/>
      <c r="L378" s="4"/>
    </row>
    <row r="379" spans="1:12" s="13" customFormat="1" x14ac:dyDescent="0.25">
      <c r="A379" s="26"/>
      <c r="B379" s="26"/>
      <c r="C379" s="9"/>
      <c r="D379" s="9"/>
      <c r="E379" s="9"/>
      <c r="F379" s="9"/>
      <c r="G379" s="9"/>
      <c r="H379" s="9"/>
      <c r="L379" s="4"/>
    </row>
    <row r="380" spans="1:12" s="13" customFormat="1" x14ac:dyDescent="0.25">
      <c r="A380" s="26"/>
      <c r="B380" s="26"/>
      <c r="C380" s="9"/>
      <c r="D380" s="9"/>
      <c r="E380" s="9"/>
      <c r="F380" s="9"/>
      <c r="G380" s="9"/>
      <c r="H380" s="9"/>
      <c r="L380" s="4"/>
    </row>
    <row r="381" spans="1:12" s="13" customFormat="1" x14ac:dyDescent="0.25">
      <c r="A381" s="26"/>
      <c r="B381" s="26"/>
      <c r="C381" s="9"/>
      <c r="D381" s="9"/>
      <c r="E381" s="9"/>
      <c r="F381" s="9"/>
      <c r="G381" s="9"/>
      <c r="H381" s="9"/>
      <c r="L381" s="4"/>
    </row>
    <row r="382" spans="1:12" s="13" customFormat="1" x14ac:dyDescent="0.25">
      <c r="A382" s="26"/>
      <c r="B382" s="26"/>
      <c r="C382" s="9"/>
      <c r="D382" s="9"/>
      <c r="E382" s="9"/>
      <c r="F382" s="9"/>
      <c r="G382" s="9"/>
      <c r="H382" s="9"/>
      <c r="L382" s="4"/>
    </row>
    <row r="383" spans="1:12" s="13" customFormat="1" x14ac:dyDescent="0.25">
      <c r="A383" s="26"/>
      <c r="B383" s="26"/>
      <c r="C383" s="9"/>
      <c r="D383" s="9"/>
      <c r="E383" s="9"/>
      <c r="F383" s="9"/>
      <c r="G383" s="9"/>
      <c r="H383" s="9"/>
      <c r="L383" s="4"/>
    </row>
    <row r="384" spans="1:12" s="13" customFormat="1" x14ac:dyDescent="0.25">
      <c r="A384" s="26"/>
      <c r="B384" s="26"/>
      <c r="C384" s="9"/>
      <c r="D384" s="9"/>
      <c r="E384" s="9"/>
      <c r="F384" s="9"/>
      <c r="G384" s="9"/>
      <c r="H384" s="9"/>
      <c r="L384" s="4"/>
    </row>
    <row r="385" spans="1:12" s="13" customFormat="1" x14ac:dyDescent="0.25">
      <c r="A385" s="26"/>
      <c r="B385" s="26"/>
      <c r="C385" s="9"/>
      <c r="D385" s="9"/>
      <c r="E385" s="9"/>
      <c r="F385" s="9"/>
      <c r="G385" s="9"/>
      <c r="H385" s="9"/>
      <c r="L385" s="4"/>
    </row>
    <row r="386" spans="1:12" s="13" customFormat="1" x14ac:dyDescent="0.25">
      <c r="A386" s="26"/>
      <c r="B386" s="26"/>
      <c r="C386" s="9"/>
      <c r="D386" s="9"/>
      <c r="E386" s="9"/>
      <c r="F386" s="9"/>
      <c r="G386" s="9"/>
      <c r="H386" s="9"/>
      <c r="L386" s="4"/>
    </row>
    <row r="387" spans="1:12" s="13" customFormat="1" x14ac:dyDescent="0.25">
      <c r="A387" s="26"/>
      <c r="B387" s="26"/>
      <c r="C387" s="9"/>
      <c r="D387" s="9"/>
      <c r="E387" s="9"/>
      <c r="F387" s="9"/>
      <c r="G387" s="9"/>
      <c r="H387" s="9"/>
      <c r="L387" s="4"/>
    </row>
    <row r="388" spans="1:12" s="13" customFormat="1" x14ac:dyDescent="0.25">
      <c r="A388" s="26"/>
      <c r="B388" s="26"/>
      <c r="C388" s="9"/>
      <c r="D388" s="9"/>
      <c r="E388" s="9"/>
      <c r="F388" s="9"/>
      <c r="G388" s="9"/>
      <c r="H388" s="9"/>
      <c r="L388" s="4"/>
    </row>
    <row r="389" spans="1:12" s="13" customFormat="1" x14ac:dyDescent="0.25">
      <c r="A389" s="26"/>
      <c r="B389" s="26"/>
      <c r="C389" s="9"/>
      <c r="D389" s="9"/>
      <c r="E389" s="9"/>
      <c r="F389" s="9"/>
      <c r="G389" s="9"/>
      <c r="H389" s="9"/>
      <c r="L389" s="4"/>
    </row>
    <row r="390" spans="1:12" s="13" customFormat="1" x14ac:dyDescent="0.25">
      <c r="A390" s="26"/>
      <c r="B390" s="26"/>
      <c r="C390" s="9"/>
      <c r="D390" s="9"/>
      <c r="E390" s="9"/>
      <c r="F390" s="9"/>
      <c r="G390" s="9"/>
      <c r="H390" s="9"/>
      <c r="L390" s="4"/>
    </row>
    <row r="391" spans="1:12" s="13" customFormat="1" x14ac:dyDescent="0.25">
      <c r="A391" s="26"/>
      <c r="B391" s="26"/>
      <c r="C391" s="9"/>
      <c r="D391" s="9"/>
      <c r="E391" s="9"/>
      <c r="F391" s="9"/>
      <c r="G391" s="9"/>
      <c r="H391" s="9"/>
      <c r="L391" s="4"/>
    </row>
    <row r="392" spans="1:12" s="13" customFormat="1" x14ac:dyDescent="0.25">
      <c r="A392" s="26"/>
      <c r="B392" s="26"/>
      <c r="C392" s="9"/>
      <c r="D392" s="9"/>
      <c r="E392" s="9"/>
      <c r="F392" s="9"/>
      <c r="G392" s="9"/>
      <c r="H392" s="9"/>
      <c r="L392" s="4"/>
    </row>
    <row r="393" spans="1:12" s="13" customFormat="1" x14ac:dyDescent="0.25">
      <c r="A393" s="26"/>
      <c r="B393" s="26"/>
      <c r="C393" s="9"/>
      <c r="D393" s="9"/>
      <c r="E393" s="9"/>
      <c r="F393" s="9"/>
      <c r="G393" s="9"/>
      <c r="H393" s="9"/>
      <c r="L393" s="4"/>
    </row>
    <row r="394" spans="1:12" s="13" customFormat="1" x14ac:dyDescent="0.25">
      <c r="A394" s="26"/>
      <c r="B394" s="26"/>
      <c r="C394" s="9"/>
      <c r="D394" s="9"/>
      <c r="E394" s="9"/>
      <c r="F394" s="9"/>
      <c r="G394" s="9"/>
      <c r="H394" s="9"/>
      <c r="L394" s="4"/>
    </row>
    <row r="395" spans="1:12" s="13" customFormat="1" x14ac:dyDescent="0.25">
      <c r="A395" s="26"/>
      <c r="B395" s="26"/>
      <c r="C395" s="9"/>
      <c r="D395" s="9"/>
      <c r="E395" s="9"/>
      <c r="F395" s="9"/>
      <c r="G395" s="9"/>
      <c r="H395" s="9"/>
      <c r="L395" s="4"/>
    </row>
    <row r="396" spans="1:12" s="13" customFormat="1" x14ac:dyDescent="0.25">
      <c r="A396" s="26"/>
      <c r="B396" s="26"/>
      <c r="C396" s="9"/>
      <c r="D396" s="9"/>
      <c r="E396" s="9"/>
      <c r="F396" s="9"/>
      <c r="G396" s="9"/>
      <c r="H396" s="9"/>
      <c r="L396" s="4"/>
    </row>
    <row r="397" spans="1:12" s="13" customFormat="1" x14ac:dyDescent="0.25">
      <c r="A397" s="26"/>
      <c r="B397" s="26"/>
      <c r="C397" s="9"/>
      <c r="D397" s="9"/>
      <c r="E397" s="9"/>
      <c r="F397" s="9"/>
      <c r="G397" s="9"/>
      <c r="H397" s="9"/>
      <c r="L397" s="4"/>
    </row>
    <row r="398" spans="1:12" s="13" customFormat="1" x14ac:dyDescent="0.25">
      <c r="A398" s="26"/>
      <c r="B398" s="26"/>
      <c r="C398" s="9"/>
      <c r="D398" s="9"/>
      <c r="E398" s="9"/>
      <c r="F398" s="9"/>
      <c r="G398" s="9"/>
      <c r="H398" s="9"/>
      <c r="L398" s="4"/>
    </row>
    <row r="399" spans="1:12" s="13" customFormat="1" x14ac:dyDescent="0.25">
      <c r="A399" s="26"/>
      <c r="B399" s="26"/>
      <c r="C399" s="9"/>
      <c r="D399" s="9"/>
      <c r="E399" s="9"/>
      <c r="F399" s="9"/>
      <c r="G399" s="9"/>
      <c r="H399" s="9"/>
      <c r="L399" s="4"/>
    </row>
    <row r="400" spans="1:12" s="13" customFormat="1" x14ac:dyDescent="0.25">
      <c r="A400" s="26"/>
      <c r="B400" s="26"/>
      <c r="C400" s="9"/>
      <c r="D400" s="9"/>
      <c r="E400" s="9"/>
      <c r="F400" s="9"/>
      <c r="G400" s="9"/>
      <c r="H400" s="9"/>
      <c r="L400" s="4"/>
    </row>
    <row r="401" spans="1:12" s="13" customFormat="1" x14ac:dyDescent="0.25">
      <c r="A401" s="26"/>
      <c r="B401" s="26"/>
      <c r="C401" s="9"/>
      <c r="D401" s="9"/>
      <c r="E401" s="9"/>
      <c r="F401" s="9"/>
      <c r="G401" s="9"/>
      <c r="H401" s="9"/>
      <c r="L401" s="4"/>
    </row>
    <row r="402" spans="1:12" s="13" customFormat="1" x14ac:dyDescent="0.25">
      <c r="A402" s="26"/>
      <c r="B402" s="26"/>
      <c r="C402" s="9"/>
      <c r="D402" s="9"/>
      <c r="E402" s="9"/>
      <c r="F402" s="9"/>
      <c r="G402" s="9"/>
      <c r="H402" s="9"/>
      <c r="L402" s="4"/>
    </row>
    <row r="403" spans="1:12" s="13" customFormat="1" x14ac:dyDescent="0.25">
      <c r="A403" s="26"/>
      <c r="B403" s="26"/>
      <c r="C403" s="9"/>
      <c r="D403" s="9"/>
      <c r="E403" s="9"/>
      <c r="F403" s="9"/>
      <c r="G403" s="9"/>
      <c r="H403" s="9"/>
      <c r="L403" s="4"/>
    </row>
    <row r="404" spans="1:12" s="13" customFormat="1" x14ac:dyDescent="0.25">
      <c r="A404" s="26"/>
      <c r="B404" s="26"/>
      <c r="C404" s="9"/>
      <c r="D404" s="9"/>
      <c r="E404" s="9"/>
      <c r="F404" s="9"/>
      <c r="G404" s="9"/>
      <c r="H404" s="9"/>
      <c r="L404" s="4"/>
    </row>
    <row r="405" spans="1:12" s="13" customFormat="1" x14ac:dyDescent="0.25">
      <c r="A405" s="26"/>
      <c r="B405" s="26"/>
      <c r="C405" s="9"/>
      <c r="D405" s="9"/>
      <c r="E405" s="9"/>
      <c r="F405" s="9"/>
      <c r="G405" s="9"/>
      <c r="H405" s="9"/>
      <c r="L405" s="4"/>
    </row>
    <row r="406" spans="1:12" s="13" customFormat="1" x14ac:dyDescent="0.25">
      <c r="A406" s="26"/>
      <c r="B406" s="26"/>
      <c r="C406" s="9"/>
      <c r="D406" s="9"/>
      <c r="E406" s="9"/>
      <c r="F406" s="9"/>
      <c r="G406" s="9"/>
      <c r="H406" s="9"/>
      <c r="L406" s="4"/>
    </row>
    <row r="407" spans="1:12" s="13" customFormat="1" x14ac:dyDescent="0.25">
      <c r="A407" s="26"/>
      <c r="B407" s="26"/>
      <c r="C407" s="9"/>
      <c r="D407" s="9"/>
      <c r="E407" s="9"/>
      <c r="F407" s="9"/>
      <c r="G407" s="9"/>
      <c r="H407" s="9"/>
      <c r="L407" s="4"/>
    </row>
    <row r="408" spans="1:12" s="13" customFormat="1" x14ac:dyDescent="0.25">
      <c r="A408" s="26"/>
      <c r="B408" s="26"/>
      <c r="C408" s="9"/>
      <c r="D408" s="9"/>
      <c r="E408" s="9"/>
      <c r="F408" s="9"/>
      <c r="G408" s="9"/>
      <c r="H408" s="9"/>
      <c r="L408" s="4"/>
    </row>
    <row r="409" spans="1:12" s="13" customFormat="1" x14ac:dyDescent="0.25">
      <c r="A409" s="26"/>
      <c r="B409" s="26"/>
      <c r="C409" s="9"/>
      <c r="D409" s="9"/>
      <c r="E409" s="9"/>
      <c r="F409" s="9"/>
      <c r="G409" s="9"/>
      <c r="H409" s="9"/>
      <c r="L409" s="4"/>
    </row>
    <row r="410" spans="1:12" s="13" customFormat="1" x14ac:dyDescent="0.25">
      <c r="A410" s="26"/>
      <c r="B410" s="26"/>
      <c r="C410" s="9"/>
      <c r="D410" s="9"/>
      <c r="E410" s="9"/>
      <c r="F410" s="9"/>
      <c r="G410" s="9"/>
      <c r="H410" s="9"/>
      <c r="L410" s="4"/>
    </row>
    <row r="411" spans="1:12" s="13" customFormat="1" x14ac:dyDescent="0.25">
      <c r="A411" s="26"/>
      <c r="B411" s="26"/>
      <c r="C411" s="9"/>
      <c r="D411" s="9"/>
      <c r="E411" s="9"/>
      <c r="F411" s="9"/>
      <c r="G411" s="9"/>
      <c r="H411" s="9"/>
      <c r="L411" s="4"/>
    </row>
    <row r="412" spans="1:12" s="13" customFormat="1" x14ac:dyDescent="0.25">
      <c r="A412" s="26"/>
      <c r="B412" s="26"/>
      <c r="C412" s="9"/>
      <c r="D412" s="9"/>
      <c r="E412" s="9"/>
      <c r="F412" s="9"/>
      <c r="G412" s="9"/>
      <c r="H412" s="9"/>
      <c r="L412" s="4"/>
    </row>
    <row r="413" spans="1:12" s="13" customFormat="1" x14ac:dyDescent="0.25">
      <c r="A413" s="26"/>
      <c r="B413" s="26"/>
      <c r="C413" s="9"/>
      <c r="D413" s="9"/>
      <c r="E413" s="9"/>
      <c r="F413" s="9"/>
      <c r="G413" s="9"/>
      <c r="H413" s="9"/>
      <c r="L413" s="4"/>
    </row>
    <row r="414" spans="1:12" s="13" customFormat="1" x14ac:dyDescent="0.25">
      <c r="A414" s="26"/>
      <c r="B414" s="26"/>
      <c r="C414" s="9"/>
      <c r="D414" s="9"/>
      <c r="E414" s="9"/>
      <c r="F414" s="9"/>
      <c r="G414" s="9"/>
      <c r="H414" s="9"/>
      <c r="L414" s="4"/>
    </row>
    <row r="415" spans="1:12" s="13" customFormat="1" x14ac:dyDescent="0.25">
      <c r="A415" s="26"/>
      <c r="B415" s="26"/>
      <c r="C415" s="9"/>
      <c r="D415" s="9"/>
      <c r="E415" s="9"/>
      <c r="F415" s="9"/>
      <c r="G415" s="9"/>
      <c r="H415" s="9"/>
      <c r="L415" s="4"/>
    </row>
    <row r="416" spans="1:12" s="13" customFormat="1" x14ac:dyDescent="0.25">
      <c r="A416" s="26"/>
      <c r="B416" s="26"/>
      <c r="C416" s="9"/>
      <c r="D416" s="9"/>
      <c r="E416" s="9"/>
      <c r="F416" s="9"/>
      <c r="G416" s="9"/>
      <c r="H416" s="9"/>
      <c r="L416" s="4"/>
    </row>
    <row r="417" spans="1:12" s="13" customFormat="1" x14ac:dyDescent="0.25">
      <c r="A417" s="26"/>
      <c r="B417" s="26"/>
      <c r="C417" s="9"/>
      <c r="D417" s="9"/>
      <c r="E417" s="9"/>
      <c r="F417" s="9"/>
      <c r="G417" s="9"/>
      <c r="H417" s="9"/>
      <c r="L417" s="4"/>
    </row>
    <row r="418" spans="1:12" s="13" customFormat="1" x14ac:dyDescent="0.25">
      <c r="A418" s="26"/>
      <c r="B418" s="26"/>
      <c r="C418" s="9"/>
      <c r="D418" s="9"/>
      <c r="E418" s="9"/>
      <c r="F418" s="9"/>
      <c r="G418" s="9"/>
      <c r="H418" s="9"/>
      <c r="L418" s="4"/>
    </row>
    <row r="419" spans="1:12" s="13" customFormat="1" x14ac:dyDescent="0.25">
      <c r="A419" s="26"/>
      <c r="B419" s="26"/>
      <c r="C419" s="9"/>
      <c r="D419" s="9"/>
      <c r="E419" s="9"/>
      <c r="F419" s="9"/>
      <c r="G419" s="9"/>
      <c r="H419" s="9"/>
      <c r="L419" s="4"/>
    </row>
    <row r="420" spans="1:12" s="13" customFormat="1" x14ac:dyDescent="0.25">
      <c r="A420" s="26"/>
      <c r="B420" s="26"/>
      <c r="C420" s="9"/>
      <c r="D420" s="9"/>
      <c r="E420" s="9"/>
      <c r="F420" s="9"/>
      <c r="G420" s="9"/>
      <c r="H420" s="9"/>
      <c r="L420" s="4"/>
    </row>
    <row r="421" spans="1:12" s="13" customFormat="1" x14ac:dyDescent="0.25">
      <c r="A421" s="26"/>
      <c r="B421" s="26"/>
      <c r="C421" s="9"/>
      <c r="D421" s="9"/>
      <c r="E421" s="9"/>
      <c r="F421" s="9"/>
      <c r="G421" s="9"/>
      <c r="H421" s="9"/>
      <c r="L421" s="4"/>
    </row>
    <row r="422" spans="1:12" s="13" customFormat="1" x14ac:dyDescent="0.25">
      <c r="A422" s="26"/>
      <c r="B422" s="26"/>
      <c r="C422" s="9"/>
      <c r="D422" s="9"/>
      <c r="E422" s="9"/>
      <c r="F422" s="9"/>
      <c r="G422" s="9"/>
      <c r="H422" s="9"/>
      <c r="L422" s="4"/>
    </row>
    <row r="423" spans="1:12" s="13" customFormat="1" x14ac:dyDescent="0.25">
      <c r="A423" s="26"/>
      <c r="B423" s="26"/>
      <c r="C423" s="9"/>
      <c r="D423" s="9"/>
      <c r="E423" s="9"/>
      <c r="F423" s="9"/>
      <c r="G423" s="9"/>
      <c r="H423" s="9"/>
      <c r="L423" s="4"/>
    </row>
    <row r="424" spans="1:12" s="13" customFormat="1" x14ac:dyDescent="0.25">
      <c r="A424" s="26"/>
      <c r="B424" s="26"/>
      <c r="C424" s="9"/>
      <c r="D424" s="9"/>
      <c r="E424" s="9"/>
      <c r="F424" s="9"/>
      <c r="G424" s="9"/>
      <c r="H424" s="9"/>
      <c r="L424" s="4"/>
    </row>
    <row r="425" spans="1:12" s="13" customFormat="1" x14ac:dyDescent="0.25">
      <c r="A425" s="26"/>
      <c r="B425" s="26"/>
      <c r="C425" s="9"/>
      <c r="D425" s="9"/>
      <c r="E425" s="9"/>
      <c r="F425" s="9"/>
      <c r="G425" s="9"/>
      <c r="H425" s="9"/>
      <c r="L425" s="4"/>
    </row>
    <row r="426" spans="1:12" s="13" customFormat="1" x14ac:dyDescent="0.25">
      <c r="A426" s="26"/>
      <c r="B426" s="26"/>
      <c r="C426" s="9"/>
      <c r="D426" s="9"/>
      <c r="E426" s="9"/>
      <c r="F426" s="9"/>
      <c r="G426" s="9"/>
      <c r="H426" s="9"/>
      <c r="L426" s="4"/>
    </row>
    <row r="427" spans="1:12" s="13" customFormat="1" x14ac:dyDescent="0.25">
      <c r="A427" s="26"/>
      <c r="B427" s="26"/>
      <c r="C427" s="9"/>
      <c r="D427" s="9"/>
      <c r="E427" s="9"/>
      <c r="F427" s="9"/>
      <c r="G427" s="9"/>
      <c r="H427" s="9"/>
      <c r="L427" s="4"/>
    </row>
    <row r="428" spans="1:12" s="13" customFormat="1" x14ac:dyDescent="0.25">
      <c r="A428" s="26"/>
      <c r="B428" s="26"/>
      <c r="C428" s="9"/>
      <c r="D428" s="9"/>
      <c r="E428" s="9"/>
      <c r="F428" s="9"/>
      <c r="G428" s="9"/>
      <c r="H428" s="9"/>
      <c r="L428" s="4"/>
    </row>
    <row r="429" spans="1:12" s="13" customFormat="1" x14ac:dyDescent="0.25">
      <c r="A429" s="26"/>
      <c r="B429" s="26"/>
      <c r="C429" s="9"/>
      <c r="D429" s="9"/>
      <c r="E429" s="9"/>
      <c r="F429" s="9"/>
      <c r="G429" s="9"/>
      <c r="H429" s="9"/>
      <c r="L429" s="4"/>
    </row>
    <row r="430" spans="1:12" s="13" customFormat="1" x14ac:dyDescent="0.25">
      <c r="A430" s="26"/>
      <c r="B430" s="26"/>
      <c r="C430" s="9"/>
      <c r="D430" s="9"/>
      <c r="E430" s="9"/>
      <c r="F430" s="9"/>
      <c r="G430" s="9"/>
      <c r="H430" s="9"/>
      <c r="L430" s="4"/>
    </row>
    <row r="431" spans="1:12" s="13" customFormat="1" x14ac:dyDescent="0.25">
      <c r="A431" s="26"/>
      <c r="B431" s="26"/>
      <c r="C431" s="9"/>
      <c r="D431" s="9"/>
      <c r="E431" s="9"/>
      <c r="F431" s="9"/>
      <c r="G431" s="9"/>
      <c r="H431" s="9"/>
      <c r="L431" s="4"/>
    </row>
    <row r="432" spans="1:12" s="13" customFormat="1" x14ac:dyDescent="0.25">
      <c r="A432" s="26"/>
      <c r="B432" s="26"/>
      <c r="C432" s="9"/>
      <c r="D432" s="9"/>
      <c r="E432" s="9"/>
      <c r="F432" s="9"/>
      <c r="G432" s="9"/>
      <c r="H432" s="9"/>
      <c r="L432" s="4"/>
    </row>
    <row r="433" spans="1:12" s="13" customFormat="1" x14ac:dyDescent="0.25">
      <c r="A433" s="26"/>
      <c r="B433" s="26"/>
      <c r="C433" s="9"/>
      <c r="D433" s="9"/>
      <c r="E433" s="9"/>
      <c r="F433" s="9"/>
      <c r="G433" s="9"/>
      <c r="H433" s="9"/>
      <c r="L433" s="4"/>
    </row>
    <row r="434" spans="1:12" s="13" customFormat="1" x14ac:dyDescent="0.25">
      <c r="A434" s="26"/>
      <c r="B434" s="26"/>
      <c r="C434" s="9"/>
      <c r="D434" s="9"/>
      <c r="E434" s="9"/>
      <c r="F434" s="9"/>
      <c r="G434" s="9"/>
      <c r="H434" s="9"/>
      <c r="L434" s="4"/>
    </row>
    <row r="435" spans="1:12" s="13" customFormat="1" x14ac:dyDescent="0.25">
      <c r="A435" s="26"/>
      <c r="B435" s="26"/>
      <c r="C435" s="9"/>
      <c r="D435" s="9"/>
      <c r="E435" s="9"/>
      <c r="F435" s="9"/>
      <c r="G435" s="9"/>
      <c r="H435" s="9"/>
      <c r="L435" s="4"/>
    </row>
    <row r="436" spans="1:12" s="13" customFormat="1" x14ac:dyDescent="0.25">
      <c r="A436" s="26"/>
      <c r="B436" s="26"/>
      <c r="C436" s="9"/>
      <c r="D436" s="9"/>
      <c r="E436" s="9"/>
      <c r="F436" s="9"/>
      <c r="G436" s="9"/>
      <c r="H436" s="9"/>
      <c r="L436" s="4"/>
    </row>
    <row r="437" spans="1:12" s="13" customFormat="1" x14ac:dyDescent="0.25">
      <c r="A437" s="26"/>
      <c r="B437" s="26"/>
      <c r="C437" s="9"/>
      <c r="D437" s="9"/>
      <c r="E437" s="9"/>
      <c r="F437" s="9"/>
      <c r="G437" s="9"/>
      <c r="H437" s="9"/>
      <c r="L437" s="4"/>
    </row>
    <row r="438" spans="1:12" s="13" customFormat="1" x14ac:dyDescent="0.25">
      <c r="A438" s="26"/>
      <c r="B438" s="26"/>
      <c r="C438" s="9"/>
      <c r="D438" s="9"/>
      <c r="E438" s="9"/>
      <c r="F438" s="9"/>
      <c r="G438" s="9"/>
      <c r="H438" s="9"/>
      <c r="L438" s="4"/>
    </row>
    <row r="439" spans="1:12" s="13" customFormat="1" x14ac:dyDescent="0.25">
      <c r="A439" s="26"/>
      <c r="B439" s="26"/>
      <c r="C439" s="9"/>
      <c r="D439" s="9"/>
      <c r="E439" s="9"/>
      <c r="F439" s="9"/>
      <c r="G439" s="9"/>
      <c r="H439" s="9"/>
      <c r="L439" s="4"/>
    </row>
    <row r="440" spans="1:12" s="13" customFormat="1" x14ac:dyDescent="0.25">
      <c r="A440" s="26"/>
      <c r="B440" s="26"/>
      <c r="C440" s="9"/>
      <c r="D440" s="9"/>
      <c r="E440" s="9"/>
      <c r="F440" s="9"/>
      <c r="G440" s="9"/>
      <c r="H440" s="9"/>
      <c r="L440" s="4"/>
    </row>
    <row r="441" spans="1:12" s="13" customFormat="1" x14ac:dyDescent="0.25">
      <c r="A441" s="26"/>
      <c r="B441" s="26"/>
      <c r="C441" s="9"/>
      <c r="D441" s="9"/>
      <c r="E441" s="9"/>
      <c r="F441" s="9"/>
      <c r="G441" s="9"/>
      <c r="H441" s="9"/>
      <c r="L441" s="4"/>
    </row>
    <row r="442" spans="1:12" s="13" customFormat="1" x14ac:dyDescent="0.25">
      <c r="A442" s="26"/>
      <c r="B442" s="26"/>
      <c r="C442" s="9"/>
      <c r="D442" s="9"/>
      <c r="E442" s="9"/>
      <c r="F442" s="9"/>
      <c r="G442" s="9"/>
      <c r="H442" s="9"/>
      <c r="L442" s="4"/>
    </row>
    <row r="443" spans="1:12" s="13" customFormat="1" x14ac:dyDescent="0.25">
      <c r="A443" s="26"/>
      <c r="B443" s="26"/>
      <c r="C443" s="9"/>
      <c r="D443" s="9"/>
      <c r="E443" s="9"/>
      <c r="F443" s="9"/>
      <c r="G443" s="9"/>
      <c r="H443" s="9"/>
      <c r="L443" s="4"/>
    </row>
    <row r="444" spans="1:12" s="13" customFormat="1" x14ac:dyDescent="0.25">
      <c r="A444" s="26"/>
      <c r="B444" s="26"/>
      <c r="C444" s="9"/>
      <c r="D444" s="9"/>
      <c r="E444" s="9"/>
      <c r="F444" s="9"/>
      <c r="G444" s="9"/>
      <c r="H444" s="9"/>
      <c r="L444" s="4"/>
    </row>
    <row r="445" spans="1:12" s="13" customFormat="1" x14ac:dyDescent="0.25">
      <c r="A445" s="26"/>
      <c r="B445" s="26"/>
      <c r="C445" s="9"/>
      <c r="D445" s="9"/>
      <c r="E445" s="9"/>
      <c r="F445" s="9"/>
      <c r="G445" s="9"/>
      <c r="H445" s="9"/>
      <c r="L445" s="4"/>
    </row>
    <row r="446" spans="1:12" s="13" customFormat="1" x14ac:dyDescent="0.25">
      <c r="A446" s="26"/>
      <c r="B446" s="26"/>
      <c r="C446" s="9"/>
      <c r="D446" s="9"/>
      <c r="E446" s="9"/>
      <c r="F446" s="9"/>
      <c r="G446" s="9"/>
      <c r="H446" s="9"/>
      <c r="L446" s="4"/>
    </row>
    <row r="447" spans="1:12" s="13" customFormat="1" x14ac:dyDescent="0.25">
      <c r="A447" s="26"/>
      <c r="B447" s="26"/>
      <c r="C447" s="9"/>
      <c r="D447" s="9"/>
      <c r="E447" s="9"/>
      <c r="F447" s="9"/>
      <c r="G447" s="9"/>
      <c r="H447" s="9"/>
      <c r="L447" s="4"/>
    </row>
    <row r="448" spans="1:12" s="13" customFormat="1" x14ac:dyDescent="0.25">
      <c r="A448" s="26"/>
      <c r="B448" s="26"/>
      <c r="C448" s="9"/>
      <c r="D448" s="9"/>
      <c r="E448" s="9"/>
      <c r="F448" s="9"/>
      <c r="G448" s="9"/>
      <c r="H448" s="9"/>
      <c r="L448" s="4"/>
    </row>
    <row r="449" spans="1:12" s="13" customFormat="1" x14ac:dyDescent="0.25">
      <c r="A449" s="26"/>
      <c r="B449" s="26"/>
      <c r="C449" s="9"/>
      <c r="D449" s="9"/>
      <c r="E449" s="9"/>
      <c r="F449" s="9"/>
      <c r="G449" s="9"/>
      <c r="H449" s="9"/>
      <c r="L449" s="4"/>
    </row>
    <row r="450" spans="1:12" s="13" customFormat="1" x14ac:dyDescent="0.25">
      <c r="A450" s="26"/>
      <c r="B450" s="26"/>
      <c r="C450" s="9"/>
      <c r="D450" s="9"/>
      <c r="E450" s="9"/>
      <c r="F450" s="9"/>
      <c r="G450" s="9"/>
      <c r="H450" s="9"/>
      <c r="L450" s="4"/>
    </row>
    <row r="451" spans="1:12" s="13" customFormat="1" x14ac:dyDescent="0.25">
      <c r="A451" s="26"/>
      <c r="B451" s="26"/>
      <c r="C451" s="9"/>
      <c r="D451" s="9"/>
      <c r="E451" s="9"/>
      <c r="F451" s="9"/>
      <c r="G451" s="9"/>
      <c r="H451" s="9"/>
      <c r="L451" s="4"/>
    </row>
    <row r="452" spans="1:12" s="13" customFormat="1" x14ac:dyDescent="0.25">
      <c r="A452" s="26"/>
      <c r="B452" s="26"/>
      <c r="C452" s="9"/>
      <c r="D452" s="9"/>
      <c r="E452" s="9"/>
      <c r="F452" s="9"/>
      <c r="G452" s="9"/>
      <c r="H452" s="9"/>
      <c r="L452" s="4"/>
    </row>
    <row r="453" spans="1:12" s="13" customFormat="1" x14ac:dyDescent="0.25">
      <c r="A453" s="26"/>
      <c r="B453" s="26"/>
      <c r="C453" s="9"/>
      <c r="D453" s="9"/>
      <c r="E453" s="9"/>
      <c r="F453" s="9"/>
      <c r="G453" s="9"/>
      <c r="H453" s="9"/>
      <c r="L453" s="4"/>
    </row>
    <row r="454" spans="1:12" s="13" customFormat="1" x14ac:dyDescent="0.25">
      <c r="A454" s="26"/>
      <c r="B454" s="26"/>
      <c r="C454" s="9"/>
      <c r="D454" s="9"/>
      <c r="E454" s="9"/>
      <c r="F454" s="9"/>
      <c r="G454" s="9"/>
      <c r="H454" s="9"/>
      <c r="L454" s="4"/>
    </row>
    <row r="455" spans="1:12" s="13" customFormat="1" x14ac:dyDescent="0.25">
      <c r="A455" s="26"/>
      <c r="B455" s="26"/>
      <c r="C455" s="9"/>
      <c r="D455" s="9"/>
      <c r="E455" s="9"/>
      <c r="F455" s="9"/>
      <c r="G455" s="9"/>
      <c r="H455" s="9"/>
      <c r="L455" s="4"/>
    </row>
    <row r="456" spans="1:12" s="13" customFormat="1" x14ac:dyDescent="0.25">
      <c r="A456" s="26"/>
      <c r="B456" s="26"/>
      <c r="C456" s="9"/>
      <c r="D456" s="9"/>
      <c r="E456" s="9"/>
      <c r="F456" s="9"/>
      <c r="G456" s="9"/>
      <c r="H456" s="9"/>
      <c r="L456" s="4"/>
    </row>
    <row r="457" spans="1:12" s="13" customFormat="1" x14ac:dyDescent="0.25">
      <c r="A457" s="26"/>
      <c r="B457" s="26"/>
      <c r="C457" s="9"/>
      <c r="D457" s="9"/>
      <c r="E457" s="9"/>
      <c r="F457" s="9"/>
      <c r="G457" s="9"/>
      <c r="H457" s="9"/>
      <c r="L457" s="4"/>
    </row>
    <row r="458" spans="1:12" s="13" customFormat="1" x14ac:dyDescent="0.25">
      <c r="A458" s="26"/>
      <c r="B458" s="26"/>
      <c r="C458" s="9"/>
      <c r="D458" s="9"/>
      <c r="E458" s="9"/>
      <c r="F458" s="9"/>
      <c r="G458" s="9"/>
      <c r="H458" s="9"/>
      <c r="L458" s="4"/>
    </row>
    <row r="459" spans="1:12" s="13" customFormat="1" x14ac:dyDescent="0.25">
      <c r="A459" s="26"/>
      <c r="B459" s="26"/>
      <c r="C459" s="9"/>
      <c r="D459" s="9"/>
      <c r="E459" s="9"/>
      <c r="F459" s="9"/>
      <c r="G459" s="9"/>
      <c r="H459" s="9"/>
      <c r="L459" s="4"/>
    </row>
    <row r="460" spans="1:12" s="13" customFormat="1" x14ac:dyDescent="0.25">
      <c r="A460" s="26"/>
      <c r="B460" s="26"/>
      <c r="C460" s="9"/>
      <c r="D460" s="9"/>
      <c r="E460" s="9"/>
      <c r="F460" s="9"/>
      <c r="G460" s="9"/>
      <c r="H460" s="9"/>
      <c r="L460" s="4"/>
    </row>
    <row r="461" spans="1:12" s="13" customFormat="1" x14ac:dyDescent="0.25">
      <c r="A461" s="26"/>
      <c r="B461" s="26"/>
      <c r="C461" s="9"/>
      <c r="D461" s="9"/>
      <c r="E461" s="9"/>
      <c r="F461" s="9"/>
      <c r="G461" s="9"/>
      <c r="H461" s="9"/>
      <c r="L461" s="4"/>
    </row>
    <row r="462" spans="1:12" s="13" customFormat="1" x14ac:dyDescent="0.25">
      <c r="A462" s="26"/>
      <c r="B462" s="26"/>
      <c r="C462" s="9"/>
      <c r="D462" s="9"/>
      <c r="E462" s="9"/>
      <c r="F462" s="9"/>
      <c r="G462" s="9"/>
      <c r="H462" s="9"/>
      <c r="L462" s="4"/>
    </row>
    <row r="463" spans="1:12" s="13" customFormat="1" x14ac:dyDescent="0.25">
      <c r="A463" s="26"/>
      <c r="B463" s="26"/>
      <c r="C463" s="9"/>
      <c r="D463" s="9"/>
      <c r="E463" s="9"/>
      <c r="F463" s="9"/>
      <c r="G463" s="9"/>
      <c r="H463" s="9"/>
      <c r="L463" s="4"/>
    </row>
    <row r="464" spans="1:12" s="13" customFormat="1" x14ac:dyDescent="0.25">
      <c r="A464" s="26"/>
      <c r="B464" s="26"/>
      <c r="C464" s="9"/>
      <c r="D464" s="9"/>
      <c r="E464" s="9"/>
      <c r="F464" s="9"/>
      <c r="G464" s="9"/>
      <c r="H464" s="9"/>
      <c r="L464" s="4"/>
    </row>
    <row r="465" spans="1:12" s="13" customFormat="1" x14ac:dyDescent="0.25">
      <c r="A465" s="26"/>
      <c r="B465" s="26"/>
      <c r="C465" s="9"/>
      <c r="D465" s="9"/>
      <c r="E465" s="9"/>
      <c r="F465" s="9"/>
      <c r="G465" s="9"/>
      <c r="H465" s="9"/>
      <c r="L465" s="4"/>
    </row>
    <row r="466" spans="1:12" s="13" customFormat="1" x14ac:dyDescent="0.25">
      <c r="A466" s="26"/>
      <c r="B466" s="26"/>
      <c r="C466" s="9"/>
      <c r="D466" s="9"/>
      <c r="E466" s="9"/>
      <c r="F466" s="9"/>
      <c r="G466" s="9"/>
      <c r="H466" s="9"/>
      <c r="L466" s="4"/>
    </row>
    <row r="467" spans="1:12" s="13" customFormat="1" x14ac:dyDescent="0.25">
      <c r="A467" s="26"/>
      <c r="B467" s="26"/>
      <c r="C467" s="9"/>
      <c r="D467" s="9"/>
      <c r="E467" s="9"/>
      <c r="F467" s="9"/>
      <c r="G467" s="9"/>
      <c r="H467" s="9"/>
      <c r="L467" s="4"/>
    </row>
    <row r="468" spans="1:12" s="13" customFormat="1" x14ac:dyDescent="0.25">
      <c r="A468" s="26"/>
      <c r="B468" s="26"/>
      <c r="C468" s="9"/>
      <c r="D468" s="9"/>
      <c r="E468" s="9"/>
      <c r="F468" s="9"/>
      <c r="G468" s="9"/>
      <c r="H468" s="9"/>
      <c r="L468" s="4"/>
    </row>
    <row r="469" spans="1:12" s="13" customFormat="1" x14ac:dyDescent="0.25">
      <c r="A469" s="26"/>
      <c r="B469" s="26"/>
      <c r="C469" s="9"/>
      <c r="D469" s="9"/>
      <c r="E469" s="9"/>
      <c r="F469" s="9"/>
      <c r="G469" s="9"/>
      <c r="H469" s="9"/>
      <c r="L469" s="4"/>
    </row>
    <row r="470" spans="1:12" s="13" customFormat="1" x14ac:dyDescent="0.25">
      <c r="A470" s="26"/>
      <c r="B470" s="26"/>
      <c r="C470" s="9"/>
      <c r="D470" s="9"/>
      <c r="E470" s="9"/>
      <c r="F470" s="9"/>
      <c r="G470" s="9"/>
      <c r="H470" s="9"/>
      <c r="L470" s="4"/>
    </row>
    <row r="471" spans="1:12" s="13" customFormat="1" x14ac:dyDescent="0.25">
      <c r="A471" s="26"/>
      <c r="B471" s="26"/>
      <c r="C471" s="9"/>
      <c r="D471" s="9"/>
      <c r="E471" s="9"/>
      <c r="F471" s="9"/>
      <c r="G471" s="9"/>
      <c r="H471" s="9"/>
      <c r="L471" s="4"/>
    </row>
    <row r="472" spans="1:12" s="13" customFormat="1" x14ac:dyDescent="0.25">
      <c r="A472" s="26"/>
      <c r="B472" s="26"/>
      <c r="C472" s="9"/>
      <c r="D472" s="9"/>
      <c r="E472" s="9"/>
      <c r="F472" s="9"/>
      <c r="G472" s="9"/>
      <c r="H472" s="9"/>
      <c r="L472" s="4"/>
    </row>
    <row r="473" spans="1:12" s="13" customFormat="1" x14ac:dyDescent="0.25">
      <c r="A473" s="26"/>
      <c r="B473" s="26"/>
      <c r="C473" s="9"/>
      <c r="D473" s="9"/>
      <c r="E473" s="9"/>
      <c r="F473" s="9"/>
      <c r="G473" s="9"/>
      <c r="H473" s="9"/>
      <c r="L473" s="4"/>
    </row>
    <row r="474" spans="1:12" s="13" customFormat="1" x14ac:dyDescent="0.25">
      <c r="A474" s="26"/>
      <c r="B474" s="26"/>
      <c r="C474" s="9"/>
      <c r="D474" s="9"/>
      <c r="E474" s="9"/>
      <c r="F474" s="9"/>
      <c r="G474" s="9"/>
      <c r="H474" s="9"/>
      <c r="L474" s="4"/>
    </row>
    <row r="475" spans="1:12" s="13" customFormat="1" x14ac:dyDescent="0.25">
      <c r="A475" s="26"/>
      <c r="B475" s="26"/>
      <c r="C475" s="9"/>
      <c r="D475" s="9"/>
      <c r="E475" s="9"/>
      <c r="F475" s="9"/>
      <c r="G475" s="9"/>
      <c r="H475" s="9"/>
      <c r="L475" s="4"/>
    </row>
    <row r="476" spans="1:12" s="13" customFormat="1" x14ac:dyDescent="0.25">
      <c r="A476" s="26"/>
      <c r="B476" s="26"/>
      <c r="C476" s="9"/>
      <c r="D476" s="9"/>
      <c r="E476" s="9"/>
      <c r="F476" s="9"/>
      <c r="G476" s="9"/>
      <c r="H476" s="9"/>
      <c r="L476" s="4"/>
    </row>
    <row r="477" spans="1:12" s="13" customFormat="1" x14ac:dyDescent="0.25">
      <c r="A477" s="26"/>
      <c r="B477" s="26"/>
      <c r="C477" s="9"/>
      <c r="D477" s="9"/>
      <c r="E477" s="9"/>
      <c r="F477" s="9"/>
      <c r="G477" s="9"/>
      <c r="H477" s="9"/>
      <c r="L477" s="4"/>
    </row>
    <row r="478" spans="1:12" s="13" customFormat="1" x14ac:dyDescent="0.25">
      <c r="A478" s="26"/>
      <c r="B478" s="26"/>
      <c r="C478" s="9"/>
      <c r="D478" s="9"/>
      <c r="E478" s="9"/>
      <c r="F478" s="9"/>
      <c r="G478" s="9"/>
      <c r="H478" s="9"/>
      <c r="L478" s="4"/>
    </row>
    <row r="479" spans="1:12" s="13" customFormat="1" x14ac:dyDescent="0.25">
      <c r="A479" s="26"/>
      <c r="B479" s="26"/>
      <c r="C479" s="9"/>
      <c r="D479" s="9"/>
      <c r="E479" s="9"/>
      <c r="F479" s="9"/>
      <c r="G479" s="9"/>
      <c r="H479" s="9"/>
      <c r="L479" s="4"/>
    </row>
    <row r="480" spans="1:12" s="13" customFormat="1" x14ac:dyDescent="0.25">
      <c r="A480" s="26"/>
      <c r="B480" s="26"/>
      <c r="C480" s="9"/>
      <c r="D480" s="9"/>
      <c r="E480" s="9"/>
      <c r="F480" s="9"/>
      <c r="G480" s="9"/>
      <c r="H480" s="9"/>
      <c r="L480" s="4"/>
    </row>
    <row r="481" spans="1:12" s="13" customFormat="1" x14ac:dyDescent="0.25">
      <c r="A481" s="26"/>
      <c r="B481" s="26"/>
      <c r="C481" s="9"/>
      <c r="D481" s="9"/>
      <c r="E481" s="9"/>
      <c r="F481" s="9"/>
      <c r="G481" s="9"/>
      <c r="H481" s="9"/>
      <c r="L481" s="4"/>
    </row>
    <row r="482" spans="1:12" s="13" customFormat="1" x14ac:dyDescent="0.25">
      <c r="A482" s="26"/>
      <c r="B482" s="26"/>
      <c r="C482" s="9"/>
      <c r="D482" s="9"/>
      <c r="E482" s="9"/>
      <c r="F482" s="9"/>
      <c r="G482" s="9"/>
      <c r="H482" s="9"/>
      <c r="L482" s="4"/>
    </row>
    <row r="483" spans="1:12" s="13" customFormat="1" x14ac:dyDescent="0.25">
      <c r="A483" s="26"/>
      <c r="B483" s="26"/>
      <c r="C483" s="9"/>
      <c r="D483" s="9"/>
      <c r="E483" s="9"/>
      <c r="F483" s="9"/>
      <c r="G483" s="9"/>
      <c r="H483" s="9"/>
      <c r="L483" s="4"/>
    </row>
    <row r="484" spans="1:12" s="13" customFormat="1" x14ac:dyDescent="0.25">
      <c r="A484" s="26"/>
      <c r="B484" s="26"/>
      <c r="C484" s="9"/>
      <c r="D484" s="9"/>
      <c r="E484" s="9"/>
      <c r="F484" s="9"/>
      <c r="G484" s="9"/>
      <c r="H484" s="9"/>
      <c r="L484" s="4"/>
    </row>
    <row r="485" spans="1:12" s="13" customFormat="1" x14ac:dyDescent="0.25">
      <c r="A485" s="26"/>
      <c r="B485" s="26"/>
      <c r="C485" s="9"/>
      <c r="D485" s="9"/>
      <c r="E485" s="9"/>
      <c r="F485" s="9"/>
      <c r="G485" s="9"/>
      <c r="H485" s="9"/>
      <c r="L485" s="4"/>
    </row>
    <row r="486" spans="1:12" s="13" customFormat="1" x14ac:dyDescent="0.25">
      <c r="A486" s="26"/>
      <c r="B486" s="26"/>
      <c r="C486" s="9"/>
      <c r="D486" s="9"/>
      <c r="E486" s="9"/>
      <c r="F486" s="9"/>
      <c r="G486" s="9"/>
      <c r="H486" s="9"/>
      <c r="L486" s="4"/>
    </row>
    <row r="487" spans="1:12" s="13" customFormat="1" x14ac:dyDescent="0.25">
      <c r="A487" s="26"/>
      <c r="B487" s="26"/>
      <c r="C487" s="9"/>
      <c r="D487" s="9"/>
      <c r="E487" s="9"/>
      <c r="F487" s="9"/>
      <c r="G487" s="9"/>
      <c r="H487" s="9"/>
      <c r="L487" s="4"/>
    </row>
    <row r="488" spans="1:12" s="13" customFormat="1" x14ac:dyDescent="0.25">
      <c r="A488" s="26"/>
      <c r="B488" s="26"/>
      <c r="C488" s="9"/>
      <c r="D488" s="9"/>
      <c r="E488" s="9"/>
      <c r="F488" s="9"/>
      <c r="G488" s="9"/>
      <c r="H488" s="9"/>
      <c r="L488" s="4"/>
    </row>
    <row r="489" spans="1:12" s="13" customFormat="1" x14ac:dyDescent="0.25">
      <c r="A489" s="26"/>
      <c r="B489" s="26"/>
      <c r="C489" s="9"/>
      <c r="D489" s="9"/>
      <c r="E489" s="9"/>
      <c r="F489" s="9"/>
      <c r="G489" s="9"/>
      <c r="H489" s="9"/>
      <c r="L489" s="4"/>
    </row>
    <row r="490" spans="1:12" s="13" customFormat="1" x14ac:dyDescent="0.25">
      <c r="A490" s="26"/>
      <c r="B490" s="26"/>
      <c r="C490" s="9"/>
      <c r="D490" s="9"/>
      <c r="E490" s="9"/>
      <c r="F490" s="9"/>
      <c r="G490" s="9"/>
      <c r="H490" s="9"/>
      <c r="L490" s="4"/>
    </row>
    <row r="491" spans="1:12" s="13" customFormat="1" x14ac:dyDescent="0.25">
      <c r="A491" s="26"/>
      <c r="B491" s="26"/>
      <c r="C491" s="9"/>
      <c r="D491" s="9"/>
      <c r="E491" s="9"/>
      <c r="F491" s="9"/>
      <c r="G491" s="9"/>
      <c r="H491" s="9"/>
      <c r="L491" s="4"/>
    </row>
    <row r="492" spans="1:12" s="13" customFormat="1" x14ac:dyDescent="0.25">
      <c r="A492" s="26"/>
      <c r="B492" s="26"/>
      <c r="C492" s="9"/>
      <c r="D492" s="9"/>
      <c r="E492" s="9"/>
      <c r="F492" s="9"/>
      <c r="G492" s="9"/>
      <c r="H492" s="9"/>
      <c r="L492" s="4"/>
    </row>
    <row r="493" spans="1:12" s="13" customFormat="1" x14ac:dyDescent="0.25">
      <c r="A493" s="26"/>
      <c r="B493" s="26"/>
      <c r="C493" s="9"/>
      <c r="D493" s="9"/>
      <c r="E493" s="9"/>
      <c r="F493" s="9"/>
      <c r="G493" s="9"/>
      <c r="H493" s="9"/>
      <c r="L493" s="4"/>
    </row>
    <row r="494" spans="1:12" s="13" customFormat="1" x14ac:dyDescent="0.25">
      <c r="A494" s="26"/>
      <c r="B494" s="26"/>
      <c r="C494" s="9"/>
      <c r="D494" s="9"/>
      <c r="E494" s="9"/>
      <c r="F494" s="9"/>
      <c r="G494" s="9"/>
      <c r="H494" s="9"/>
      <c r="L494" s="4"/>
    </row>
    <row r="495" spans="1:12" s="13" customFormat="1" x14ac:dyDescent="0.25">
      <c r="A495" s="26"/>
      <c r="B495" s="26"/>
      <c r="C495" s="9"/>
      <c r="D495" s="9"/>
      <c r="E495" s="9"/>
      <c r="F495" s="9"/>
      <c r="G495" s="9"/>
      <c r="H495" s="9"/>
      <c r="L495" s="4"/>
    </row>
    <row r="496" spans="1:12" s="13" customFormat="1" x14ac:dyDescent="0.25">
      <c r="A496" s="26"/>
      <c r="B496" s="26"/>
      <c r="C496" s="9"/>
      <c r="D496" s="9"/>
      <c r="E496" s="9"/>
      <c r="F496" s="9"/>
      <c r="G496" s="9"/>
      <c r="H496" s="9"/>
      <c r="L496" s="4"/>
    </row>
    <row r="497" spans="1:12" s="13" customFormat="1" x14ac:dyDescent="0.25">
      <c r="A497" s="26"/>
      <c r="B497" s="26"/>
      <c r="C497" s="9"/>
      <c r="D497" s="9"/>
      <c r="E497" s="9"/>
      <c r="F497" s="9"/>
      <c r="G497" s="9"/>
      <c r="H497" s="9"/>
      <c r="L497" s="4"/>
    </row>
    <row r="498" spans="1:12" s="13" customFormat="1" x14ac:dyDescent="0.25">
      <c r="A498" s="26"/>
      <c r="B498" s="26"/>
      <c r="C498" s="9"/>
      <c r="D498" s="9"/>
      <c r="E498" s="9"/>
      <c r="F498" s="9"/>
      <c r="G498" s="9"/>
      <c r="H498" s="9"/>
      <c r="L498" s="4"/>
    </row>
    <row r="499" spans="1:12" s="13" customFormat="1" x14ac:dyDescent="0.25">
      <c r="A499" s="26"/>
      <c r="B499" s="26"/>
      <c r="C499" s="9"/>
      <c r="D499" s="9"/>
      <c r="E499" s="9"/>
      <c r="F499" s="9"/>
      <c r="G499" s="9"/>
      <c r="H499" s="9"/>
      <c r="L499" s="4"/>
    </row>
    <row r="500" spans="1:12" s="13" customFormat="1" x14ac:dyDescent="0.25">
      <c r="A500" s="26"/>
      <c r="B500" s="26"/>
      <c r="C500" s="9"/>
      <c r="D500" s="9"/>
      <c r="E500" s="9"/>
      <c r="F500" s="9"/>
      <c r="G500" s="9"/>
      <c r="H500" s="9"/>
      <c r="L500" s="4"/>
    </row>
    <row r="501" spans="1:12" s="13" customFormat="1" x14ac:dyDescent="0.25">
      <c r="A501" s="26"/>
      <c r="B501" s="26"/>
      <c r="C501" s="9"/>
      <c r="D501" s="9"/>
      <c r="E501" s="9"/>
      <c r="F501" s="9"/>
      <c r="G501" s="9"/>
      <c r="H501" s="9"/>
      <c r="L501" s="4"/>
    </row>
    <row r="502" spans="1:12" s="13" customFormat="1" x14ac:dyDescent="0.25">
      <c r="A502" s="26"/>
      <c r="B502" s="26"/>
      <c r="C502" s="9"/>
      <c r="D502" s="9"/>
      <c r="E502" s="9"/>
      <c r="F502" s="9"/>
      <c r="G502" s="9"/>
      <c r="H502" s="9"/>
      <c r="L502" s="4"/>
    </row>
    <row r="503" spans="1:12" s="13" customFormat="1" x14ac:dyDescent="0.25">
      <c r="A503" s="26"/>
      <c r="B503" s="26"/>
      <c r="C503" s="9"/>
      <c r="D503" s="9"/>
      <c r="E503" s="9"/>
      <c r="F503" s="9"/>
      <c r="G503" s="9"/>
      <c r="H503" s="9"/>
      <c r="L503" s="4"/>
    </row>
    <row r="504" spans="1:12" s="13" customFormat="1" x14ac:dyDescent="0.25">
      <c r="A504" s="26"/>
      <c r="B504" s="26"/>
      <c r="C504" s="9"/>
      <c r="D504" s="9"/>
      <c r="E504" s="9"/>
      <c r="F504" s="9"/>
      <c r="G504" s="9"/>
      <c r="H504" s="9"/>
      <c r="L504" s="4"/>
    </row>
    <row r="505" spans="1:12" s="13" customFormat="1" x14ac:dyDescent="0.25">
      <c r="A505" s="26"/>
      <c r="B505" s="26"/>
      <c r="C505" s="9"/>
      <c r="D505" s="9"/>
      <c r="E505" s="9"/>
      <c r="F505" s="9"/>
      <c r="G505" s="9"/>
      <c r="H505" s="9"/>
      <c r="L505" s="4"/>
    </row>
    <row r="506" spans="1:12" s="13" customFormat="1" x14ac:dyDescent="0.25">
      <c r="A506" s="26"/>
      <c r="B506" s="26"/>
      <c r="C506" s="9"/>
      <c r="D506" s="9"/>
      <c r="E506" s="9"/>
      <c r="F506" s="9"/>
      <c r="G506" s="9"/>
      <c r="H506" s="9"/>
      <c r="L506" s="4"/>
    </row>
    <row r="507" spans="1:12" s="13" customFormat="1" x14ac:dyDescent="0.25">
      <c r="A507" s="26"/>
      <c r="B507" s="26"/>
      <c r="C507" s="9"/>
      <c r="D507" s="9"/>
      <c r="E507" s="9"/>
      <c r="F507" s="9"/>
      <c r="G507" s="9"/>
      <c r="H507" s="9"/>
      <c r="L507" s="4"/>
    </row>
    <row r="508" spans="1:12" s="13" customFormat="1" x14ac:dyDescent="0.25">
      <c r="A508" s="26"/>
      <c r="B508" s="26"/>
      <c r="C508" s="9"/>
      <c r="D508" s="9"/>
      <c r="E508" s="9"/>
      <c r="F508" s="9"/>
      <c r="G508" s="9"/>
      <c r="H508" s="9"/>
      <c r="L508" s="4"/>
    </row>
    <row r="509" spans="1:12" s="13" customFormat="1" x14ac:dyDescent="0.25">
      <c r="A509" s="26"/>
      <c r="B509" s="26"/>
      <c r="C509" s="9"/>
      <c r="D509" s="9"/>
      <c r="E509" s="9"/>
      <c r="F509" s="9"/>
      <c r="G509" s="9"/>
      <c r="H509" s="9"/>
      <c r="L509" s="4"/>
    </row>
    <row r="510" spans="1:12" s="13" customFormat="1" x14ac:dyDescent="0.25">
      <c r="A510" s="26"/>
      <c r="B510" s="26"/>
      <c r="C510" s="9"/>
      <c r="D510" s="9"/>
      <c r="E510" s="9"/>
      <c r="F510" s="9"/>
      <c r="G510" s="9"/>
      <c r="H510" s="9"/>
      <c r="L510" s="4"/>
    </row>
    <row r="511" spans="1:12" s="13" customFormat="1" x14ac:dyDescent="0.25">
      <c r="A511" s="26"/>
      <c r="B511" s="26"/>
      <c r="C511" s="9"/>
      <c r="D511" s="9"/>
      <c r="E511" s="9"/>
      <c r="F511" s="9"/>
      <c r="G511" s="9"/>
      <c r="H511" s="9"/>
      <c r="L511" s="4"/>
    </row>
    <row r="512" spans="1:12" s="13" customFormat="1" x14ac:dyDescent="0.25">
      <c r="A512" s="26"/>
      <c r="B512" s="26"/>
      <c r="C512" s="9"/>
      <c r="D512" s="9"/>
      <c r="E512" s="9"/>
      <c r="F512" s="9"/>
      <c r="G512" s="9"/>
      <c r="H512" s="9"/>
      <c r="L512" s="4"/>
    </row>
    <row r="513" spans="1:12" s="13" customFormat="1" x14ac:dyDescent="0.25">
      <c r="A513" s="26"/>
      <c r="B513" s="26"/>
      <c r="C513" s="9"/>
      <c r="D513" s="9"/>
      <c r="E513" s="9"/>
      <c r="F513" s="9"/>
      <c r="G513" s="9"/>
      <c r="H513" s="9"/>
      <c r="L513" s="4"/>
    </row>
    <row r="514" spans="1:12" s="13" customFormat="1" x14ac:dyDescent="0.25">
      <c r="A514" s="26"/>
      <c r="B514" s="26"/>
      <c r="C514" s="9"/>
      <c r="D514" s="9"/>
      <c r="E514" s="9"/>
      <c r="F514" s="9"/>
      <c r="G514" s="9"/>
      <c r="H514" s="9"/>
      <c r="L514" s="4"/>
    </row>
    <row r="515" spans="1:12" s="13" customFormat="1" x14ac:dyDescent="0.25">
      <c r="A515" s="26"/>
      <c r="B515" s="26"/>
      <c r="C515" s="9"/>
      <c r="D515" s="9"/>
      <c r="E515" s="9"/>
      <c r="F515" s="9"/>
      <c r="G515" s="9"/>
      <c r="H515" s="9"/>
      <c r="L515" s="4"/>
    </row>
    <row r="516" spans="1:12" s="13" customFormat="1" x14ac:dyDescent="0.25">
      <c r="A516" s="26"/>
      <c r="B516" s="26"/>
      <c r="C516" s="9"/>
      <c r="D516" s="9"/>
      <c r="E516" s="9"/>
      <c r="F516" s="9"/>
      <c r="G516" s="9"/>
      <c r="H516" s="9"/>
      <c r="L516" s="4"/>
    </row>
    <row r="517" spans="1:12" s="13" customFormat="1" x14ac:dyDescent="0.25">
      <c r="A517" s="26"/>
      <c r="B517" s="26"/>
      <c r="C517" s="9"/>
      <c r="D517" s="9"/>
      <c r="E517" s="9"/>
      <c r="F517" s="9"/>
      <c r="G517" s="9"/>
      <c r="H517" s="9"/>
      <c r="L517" s="4"/>
    </row>
    <row r="518" spans="1:12" s="13" customFormat="1" x14ac:dyDescent="0.25">
      <c r="A518" s="26"/>
      <c r="B518" s="26"/>
      <c r="C518" s="9"/>
      <c r="D518" s="9"/>
      <c r="E518" s="9"/>
      <c r="F518" s="9"/>
      <c r="G518" s="9"/>
      <c r="H518" s="9"/>
      <c r="L518" s="4"/>
    </row>
    <row r="519" spans="1:12" s="13" customFormat="1" x14ac:dyDescent="0.25">
      <c r="A519" s="25"/>
      <c r="B519" s="25"/>
      <c r="C519" s="9"/>
      <c r="D519" s="9"/>
      <c r="E519" s="9"/>
      <c r="F519" s="9"/>
      <c r="G519" s="9"/>
      <c r="H519" s="9"/>
      <c r="L519" s="4"/>
    </row>
    <row r="520" spans="1:12" s="13" customFormat="1" x14ac:dyDescent="0.25">
      <c r="A520" s="25"/>
      <c r="B520" s="25"/>
      <c r="C520" s="9"/>
      <c r="D520" s="9"/>
      <c r="E520" s="9"/>
      <c r="F520" s="9"/>
      <c r="G520" s="9"/>
      <c r="H520" s="9"/>
      <c r="L520" s="4"/>
    </row>
    <row r="521" spans="1:12" s="13" customFormat="1" x14ac:dyDescent="0.25">
      <c r="A521" s="25"/>
      <c r="B521" s="25"/>
      <c r="C521" s="9"/>
      <c r="D521" s="9"/>
      <c r="E521" s="9"/>
      <c r="F521" s="9"/>
      <c r="G521" s="9"/>
      <c r="H521" s="9"/>
      <c r="L521" s="4"/>
    </row>
    <row r="522" spans="1:12" s="13" customFormat="1" x14ac:dyDescent="0.25">
      <c r="A522" s="25"/>
      <c r="B522" s="25"/>
      <c r="C522" s="9"/>
      <c r="D522" s="9"/>
      <c r="E522" s="9"/>
      <c r="F522" s="9"/>
      <c r="G522" s="9"/>
      <c r="H522" s="9"/>
      <c r="L522" s="4"/>
    </row>
    <row r="523" spans="1:12" s="13" customFormat="1" x14ac:dyDescent="0.25">
      <c r="A523" s="25"/>
      <c r="B523" s="25"/>
      <c r="C523" s="9"/>
      <c r="D523" s="9"/>
      <c r="E523" s="9"/>
      <c r="F523" s="9"/>
      <c r="G523" s="9"/>
      <c r="H523" s="9"/>
      <c r="L523" s="4"/>
    </row>
    <row r="524" spans="1:12" s="13" customFormat="1" x14ac:dyDescent="0.25">
      <c r="A524" s="25"/>
      <c r="B524" s="25"/>
      <c r="C524" s="9"/>
      <c r="D524" s="9"/>
      <c r="E524" s="9"/>
      <c r="F524" s="9"/>
      <c r="G524" s="9"/>
      <c r="H524" s="9"/>
      <c r="L524" s="4"/>
    </row>
    <row r="525" spans="1:12" s="13" customFormat="1" x14ac:dyDescent="0.25">
      <c r="A525" s="25"/>
      <c r="B525" s="25"/>
      <c r="C525" s="9"/>
      <c r="D525" s="9"/>
      <c r="E525" s="9"/>
      <c r="F525" s="9"/>
      <c r="G525" s="9"/>
      <c r="H525" s="9"/>
      <c r="L525" s="4"/>
    </row>
    <row r="526" spans="1:12" s="13" customFormat="1" x14ac:dyDescent="0.25">
      <c r="A526" s="25"/>
      <c r="B526" s="25"/>
      <c r="C526" s="9"/>
      <c r="D526" s="9"/>
      <c r="E526" s="9"/>
      <c r="F526" s="9"/>
      <c r="G526" s="9"/>
      <c r="H526" s="9"/>
      <c r="L526" s="4"/>
    </row>
    <row r="527" spans="1:12" s="13" customFormat="1" x14ac:dyDescent="0.25">
      <c r="A527" s="25"/>
      <c r="B527" s="25"/>
      <c r="C527" s="9"/>
      <c r="D527" s="9"/>
      <c r="E527" s="9"/>
      <c r="F527" s="9"/>
      <c r="G527" s="9"/>
      <c r="H527" s="9"/>
      <c r="L527" s="4"/>
    </row>
    <row r="528" spans="1:12" s="13" customFormat="1" x14ac:dyDescent="0.25">
      <c r="A528" s="25"/>
      <c r="B528" s="25"/>
      <c r="C528" s="9"/>
      <c r="D528" s="9"/>
      <c r="E528" s="9"/>
      <c r="F528" s="9"/>
      <c r="G528" s="9"/>
      <c r="H528" s="9"/>
      <c r="L528" s="4"/>
    </row>
    <row r="529" spans="1:12" s="13" customFormat="1" x14ac:dyDescent="0.25">
      <c r="A529" s="25"/>
      <c r="B529" s="25"/>
      <c r="C529" s="9"/>
      <c r="D529" s="9"/>
      <c r="E529" s="9"/>
      <c r="F529" s="9"/>
      <c r="G529" s="9"/>
      <c r="H529" s="9"/>
      <c r="L529" s="4"/>
    </row>
    <row r="530" spans="1:12" s="13" customFormat="1" x14ac:dyDescent="0.25">
      <c r="A530" s="25"/>
      <c r="B530" s="25"/>
      <c r="C530" s="9"/>
      <c r="D530" s="9"/>
      <c r="E530" s="9"/>
      <c r="F530" s="9"/>
      <c r="G530" s="9"/>
      <c r="H530" s="9"/>
      <c r="L530" s="4"/>
    </row>
    <row r="531" spans="1:12" s="13" customFormat="1" x14ac:dyDescent="0.25">
      <c r="A531" s="25"/>
      <c r="B531" s="25"/>
      <c r="C531" s="9"/>
      <c r="D531" s="9"/>
      <c r="E531" s="9"/>
      <c r="F531" s="9"/>
      <c r="G531" s="9"/>
      <c r="H531" s="9"/>
      <c r="L531" s="4"/>
    </row>
    <row r="532" spans="1:12" s="13" customFormat="1" x14ac:dyDescent="0.25">
      <c r="A532" s="25"/>
      <c r="B532" s="25"/>
      <c r="C532" s="9"/>
      <c r="D532" s="9"/>
      <c r="E532" s="9"/>
      <c r="F532" s="9"/>
      <c r="G532" s="9"/>
      <c r="H532" s="9"/>
      <c r="L532" s="4"/>
    </row>
    <row r="533" spans="1:12" s="13" customFormat="1" x14ac:dyDescent="0.25">
      <c r="A533" s="25"/>
      <c r="B533" s="25"/>
      <c r="C533" s="9"/>
      <c r="D533" s="9"/>
      <c r="E533" s="9"/>
      <c r="F533" s="9"/>
      <c r="G533" s="9"/>
      <c r="H533" s="9"/>
      <c r="L533" s="4"/>
    </row>
    <row r="534" spans="1:12" s="13" customFormat="1" x14ac:dyDescent="0.25">
      <c r="A534" s="25"/>
      <c r="B534" s="25"/>
      <c r="C534" s="9"/>
      <c r="D534" s="9"/>
      <c r="E534" s="9"/>
      <c r="F534" s="9"/>
      <c r="G534" s="9"/>
      <c r="H534" s="9"/>
      <c r="L534" s="4"/>
    </row>
    <row r="535" spans="1:12" s="13" customFormat="1" x14ac:dyDescent="0.25">
      <c r="A535" s="25"/>
      <c r="B535" s="25"/>
      <c r="C535" s="9"/>
      <c r="D535" s="9"/>
      <c r="E535" s="9"/>
      <c r="F535" s="9"/>
      <c r="G535" s="9"/>
      <c r="H535" s="9"/>
      <c r="L535" s="4"/>
    </row>
    <row r="536" spans="1:12" s="13" customFormat="1" x14ac:dyDescent="0.25">
      <c r="A536" s="25"/>
      <c r="B536" s="25"/>
      <c r="C536" s="9"/>
      <c r="D536" s="9"/>
      <c r="E536" s="9"/>
      <c r="F536" s="9"/>
      <c r="G536" s="9"/>
      <c r="H536" s="9"/>
      <c r="L536" s="4"/>
    </row>
    <row r="537" spans="1:12" s="13" customFormat="1" x14ac:dyDescent="0.25">
      <c r="A537" s="25"/>
      <c r="B537" s="25"/>
      <c r="C537" s="9"/>
      <c r="D537" s="9"/>
      <c r="E537" s="9"/>
      <c r="F537" s="9"/>
      <c r="G537" s="9"/>
      <c r="H537" s="9"/>
      <c r="L537" s="4"/>
    </row>
    <row r="538" spans="1:12" s="13" customFormat="1" x14ac:dyDescent="0.25">
      <c r="A538" s="25"/>
      <c r="B538" s="25"/>
      <c r="C538" s="9"/>
      <c r="D538" s="9"/>
      <c r="E538" s="9"/>
      <c r="F538" s="9"/>
      <c r="G538" s="9"/>
      <c r="H538" s="9"/>
      <c r="L538" s="4"/>
    </row>
    <row r="539" spans="1:12" s="13" customFormat="1" x14ac:dyDescent="0.25">
      <c r="A539" s="25"/>
      <c r="B539" s="25"/>
      <c r="C539" s="9"/>
      <c r="D539" s="9"/>
      <c r="E539" s="9"/>
      <c r="F539" s="9"/>
      <c r="G539" s="9"/>
      <c r="H539" s="9"/>
      <c r="L539" s="4"/>
    </row>
    <row r="540" spans="1:12" s="13" customFormat="1" x14ac:dyDescent="0.25">
      <c r="A540" s="25"/>
      <c r="B540" s="25"/>
      <c r="C540" s="9"/>
      <c r="D540" s="9"/>
      <c r="E540" s="9"/>
      <c r="F540" s="9"/>
      <c r="G540" s="9"/>
      <c r="H540" s="9"/>
      <c r="L540" s="4"/>
    </row>
    <row r="541" spans="1:12" s="13" customFormat="1" x14ac:dyDescent="0.25">
      <c r="A541" s="25"/>
      <c r="B541" s="25"/>
      <c r="C541" s="9"/>
      <c r="D541" s="9"/>
      <c r="E541" s="9"/>
      <c r="F541" s="9"/>
      <c r="G541" s="9"/>
      <c r="H541" s="9"/>
      <c r="L541" s="4"/>
    </row>
    <row r="542" spans="1:12" s="13" customFormat="1" x14ac:dyDescent="0.25">
      <c r="A542" s="25"/>
      <c r="B542" s="25"/>
      <c r="C542" s="9"/>
      <c r="D542" s="9"/>
      <c r="E542" s="9"/>
      <c r="F542" s="9"/>
      <c r="G542" s="9"/>
      <c r="H542" s="9"/>
      <c r="L542" s="4"/>
    </row>
    <row r="543" spans="1:12" s="13" customFormat="1" x14ac:dyDescent="0.25">
      <c r="A543" s="25"/>
      <c r="B543" s="25"/>
      <c r="C543" s="9"/>
      <c r="D543" s="9"/>
      <c r="E543" s="9"/>
      <c r="F543" s="9"/>
      <c r="G543" s="9"/>
      <c r="H543" s="9"/>
      <c r="L543" s="4"/>
    </row>
    <row r="544" spans="1:12" s="13" customFormat="1" x14ac:dyDescent="0.25">
      <c r="A544" s="25"/>
      <c r="B544" s="25"/>
      <c r="C544" s="9"/>
      <c r="D544" s="9"/>
      <c r="E544" s="9"/>
      <c r="F544" s="9"/>
      <c r="G544" s="9"/>
      <c r="H544" s="9"/>
      <c r="L544" s="4"/>
    </row>
    <row r="545" spans="1:12" s="13" customFormat="1" x14ac:dyDescent="0.25">
      <c r="A545" s="25"/>
      <c r="B545" s="25"/>
      <c r="C545" s="9"/>
      <c r="D545" s="9"/>
      <c r="E545" s="9"/>
      <c r="F545" s="9"/>
      <c r="G545" s="9"/>
      <c r="H545" s="9"/>
      <c r="L545" s="4"/>
    </row>
    <row r="546" spans="1:12" s="13" customFormat="1" x14ac:dyDescent="0.25">
      <c r="A546" s="25"/>
      <c r="B546" s="25"/>
      <c r="C546" s="9"/>
      <c r="D546" s="9"/>
      <c r="E546" s="9"/>
      <c r="F546" s="9"/>
      <c r="G546" s="9"/>
      <c r="H546" s="9"/>
      <c r="L546" s="4"/>
    </row>
    <row r="547" spans="1:12" s="13" customFormat="1" x14ac:dyDescent="0.25">
      <c r="A547" s="25"/>
      <c r="B547" s="25"/>
      <c r="C547" s="9"/>
      <c r="D547" s="9"/>
      <c r="E547" s="9"/>
      <c r="F547" s="9"/>
      <c r="G547" s="9"/>
      <c r="H547" s="9"/>
      <c r="L547" s="4"/>
    </row>
    <row r="548" spans="1:12" s="13" customFormat="1" x14ac:dyDescent="0.25">
      <c r="A548" s="25"/>
      <c r="B548" s="25"/>
      <c r="C548" s="9"/>
      <c r="D548" s="9"/>
      <c r="E548" s="9"/>
      <c r="F548" s="9"/>
      <c r="G548" s="9"/>
      <c r="H548" s="9"/>
      <c r="L548" s="4"/>
    </row>
    <row r="549" spans="1:12" s="13" customFormat="1" x14ac:dyDescent="0.25">
      <c r="A549" s="25"/>
      <c r="B549" s="25"/>
      <c r="C549" s="9"/>
      <c r="D549" s="9"/>
      <c r="E549" s="9"/>
      <c r="F549" s="9"/>
      <c r="G549" s="9"/>
      <c r="H549" s="9"/>
      <c r="L549" s="4"/>
    </row>
    <row r="550" spans="1:12" s="13" customFormat="1" x14ac:dyDescent="0.25">
      <c r="A550" s="25"/>
      <c r="B550" s="25"/>
      <c r="C550" s="9"/>
      <c r="D550" s="9"/>
      <c r="E550" s="9"/>
      <c r="F550" s="9"/>
      <c r="G550" s="9"/>
      <c r="H550" s="9"/>
      <c r="L550" s="4"/>
    </row>
    <row r="551" spans="1:12" s="13" customFormat="1" x14ac:dyDescent="0.25">
      <c r="A551" s="25"/>
      <c r="B551" s="25"/>
      <c r="C551" s="9"/>
      <c r="D551" s="9"/>
      <c r="E551" s="9"/>
      <c r="F551" s="9"/>
      <c r="G551" s="9"/>
      <c r="H551" s="9"/>
      <c r="L551" s="4"/>
    </row>
    <row r="552" spans="1:12" s="13" customFormat="1" x14ac:dyDescent="0.25">
      <c r="A552" s="25"/>
      <c r="B552" s="25"/>
      <c r="C552" s="9"/>
      <c r="D552" s="9"/>
      <c r="E552" s="9"/>
      <c r="F552" s="9"/>
      <c r="G552" s="9"/>
      <c r="H552" s="9"/>
      <c r="L552" s="4"/>
    </row>
    <row r="553" spans="1:12" s="13" customFormat="1" x14ac:dyDescent="0.25">
      <c r="A553" s="25"/>
      <c r="B553" s="25"/>
      <c r="C553" s="9"/>
      <c r="D553" s="9"/>
      <c r="E553" s="9"/>
      <c r="F553" s="9"/>
      <c r="G553" s="9"/>
      <c r="H553" s="9"/>
      <c r="L553" s="4"/>
    </row>
    <row r="554" spans="1:12" s="13" customFormat="1" x14ac:dyDescent="0.25">
      <c r="A554" s="25"/>
      <c r="B554" s="25"/>
      <c r="C554" s="9"/>
      <c r="D554" s="9"/>
      <c r="E554" s="9"/>
      <c r="F554" s="9"/>
      <c r="G554" s="9"/>
      <c r="H554" s="9"/>
      <c r="L554" s="4"/>
    </row>
    <row r="555" spans="1:12" s="13" customFormat="1" x14ac:dyDescent="0.25">
      <c r="A555" s="25"/>
      <c r="B555" s="25"/>
      <c r="C555" s="9"/>
      <c r="D555" s="9"/>
      <c r="E555" s="9"/>
      <c r="F555" s="9"/>
      <c r="G555" s="9"/>
      <c r="H555" s="9"/>
      <c r="L555" s="4"/>
    </row>
    <row r="556" spans="1:12" s="13" customFormat="1" x14ac:dyDescent="0.25">
      <c r="A556" s="25"/>
      <c r="B556" s="25"/>
      <c r="C556" s="9"/>
      <c r="D556" s="9"/>
      <c r="E556" s="9"/>
      <c r="F556" s="9"/>
      <c r="G556" s="9"/>
      <c r="H556" s="9"/>
      <c r="L556" s="4"/>
    </row>
    <row r="557" spans="1:12" s="13" customFormat="1" x14ac:dyDescent="0.25">
      <c r="A557" s="25"/>
      <c r="B557" s="25"/>
      <c r="C557" s="9"/>
      <c r="D557" s="9"/>
      <c r="E557" s="9"/>
      <c r="F557" s="9"/>
      <c r="G557" s="9"/>
      <c r="H557" s="9"/>
      <c r="L557" s="4"/>
    </row>
    <row r="558" spans="1:12" s="13" customFormat="1" x14ac:dyDescent="0.25">
      <c r="A558" s="25"/>
      <c r="B558" s="25"/>
      <c r="C558" s="9"/>
      <c r="D558" s="9"/>
      <c r="E558" s="9"/>
      <c r="F558" s="9"/>
      <c r="G558" s="9"/>
      <c r="H558" s="9"/>
      <c r="L558" s="4"/>
    </row>
    <row r="559" spans="1:12" s="13" customFormat="1" x14ac:dyDescent="0.25">
      <c r="A559" s="25"/>
      <c r="B559" s="25"/>
      <c r="C559" s="9"/>
      <c r="D559" s="9"/>
      <c r="E559" s="9"/>
      <c r="F559" s="9"/>
      <c r="G559" s="9"/>
      <c r="H559" s="9"/>
      <c r="L559" s="4"/>
    </row>
    <row r="560" spans="1:12" s="13" customFormat="1" x14ac:dyDescent="0.25">
      <c r="A560" s="25"/>
      <c r="B560" s="25"/>
      <c r="C560" s="9"/>
      <c r="D560" s="9"/>
      <c r="E560" s="9"/>
      <c r="F560" s="9"/>
      <c r="G560" s="9"/>
      <c r="H560" s="9"/>
      <c r="L560" s="4"/>
    </row>
    <row r="561" spans="1:12" s="13" customFormat="1" x14ac:dyDescent="0.25">
      <c r="A561" s="25"/>
      <c r="B561" s="25"/>
      <c r="C561" s="9"/>
      <c r="D561" s="9"/>
      <c r="E561" s="9"/>
      <c r="F561" s="9"/>
      <c r="G561" s="9"/>
      <c r="H561" s="9"/>
      <c r="L561" s="4"/>
    </row>
    <row r="562" spans="1:12" s="13" customFormat="1" x14ac:dyDescent="0.25">
      <c r="A562" s="25"/>
      <c r="B562" s="25"/>
      <c r="C562" s="9"/>
      <c r="D562" s="9"/>
      <c r="E562" s="9"/>
      <c r="F562" s="9"/>
      <c r="G562" s="9"/>
      <c r="H562" s="9"/>
      <c r="L562" s="4"/>
    </row>
    <row r="563" spans="1:12" s="13" customFormat="1" x14ac:dyDescent="0.25">
      <c r="A563" s="25"/>
      <c r="B563" s="25"/>
      <c r="C563" s="9"/>
      <c r="D563" s="9"/>
      <c r="E563" s="9"/>
      <c r="F563" s="9"/>
      <c r="G563" s="9"/>
      <c r="H563" s="9"/>
      <c r="L563" s="4"/>
    </row>
    <row r="564" spans="1:12" s="13" customFormat="1" x14ac:dyDescent="0.25">
      <c r="A564" s="25"/>
      <c r="B564" s="25"/>
      <c r="C564" s="9"/>
      <c r="D564" s="9"/>
      <c r="E564" s="9"/>
      <c r="F564" s="9"/>
      <c r="G564" s="9"/>
      <c r="H564" s="9"/>
      <c r="L564" s="4"/>
    </row>
    <row r="565" spans="1:12" s="13" customFormat="1" x14ac:dyDescent="0.25">
      <c r="A565" s="25"/>
      <c r="B565" s="25"/>
      <c r="C565" s="9"/>
      <c r="D565" s="9"/>
      <c r="E565" s="9"/>
      <c r="F565" s="9"/>
      <c r="G565" s="9"/>
      <c r="H565" s="9"/>
      <c r="L565" s="4"/>
    </row>
    <row r="566" spans="1:12" s="13" customFormat="1" x14ac:dyDescent="0.25">
      <c r="A566" s="25"/>
      <c r="B566" s="25"/>
      <c r="C566" s="9"/>
      <c r="D566" s="9"/>
      <c r="E566" s="9"/>
      <c r="F566" s="9"/>
      <c r="G566" s="9"/>
      <c r="H566" s="9"/>
      <c r="L566" s="4"/>
    </row>
    <row r="567" spans="1:12" s="13" customFormat="1" x14ac:dyDescent="0.25">
      <c r="A567" s="25"/>
      <c r="B567" s="25"/>
      <c r="C567" s="9"/>
      <c r="D567" s="9"/>
      <c r="E567" s="9"/>
      <c r="F567" s="9"/>
      <c r="G567" s="9"/>
      <c r="H567" s="9"/>
      <c r="L567" s="4"/>
    </row>
    <row r="568" spans="1:12" s="13" customFormat="1" x14ac:dyDescent="0.25">
      <c r="A568" s="25"/>
      <c r="B568" s="25"/>
      <c r="C568" s="9"/>
      <c r="D568" s="9"/>
      <c r="E568" s="9"/>
      <c r="F568" s="9"/>
      <c r="G568" s="9"/>
      <c r="H568" s="9"/>
      <c r="L568" s="4"/>
    </row>
    <row r="569" spans="1:12" s="13" customFormat="1" x14ac:dyDescent="0.25">
      <c r="A569" s="25"/>
      <c r="B569" s="25"/>
      <c r="C569" s="9"/>
      <c r="D569" s="9"/>
      <c r="E569" s="9"/>
      <c r="F569" s="9"/>
      <c r="G569" s="9"/>
      <c r="H569" s="9"/>
      <c r="L569" s="4"/>
    </row>
    <row r="570" spans="1:12" s="13" customFormat="1" x14ac:dyDescent="0.25">
      <c r="A570" s="25"/>
      <c r="B570" s="25"/>
      <c r="C570" s="9"/>
      <c r="D570" s="9"/>
      <c r="E570" s="9"/>
      <c r="F570" s="9"/>
      <c r="G570" s="9"/>
      <c r="H570" s="9"/>
      <c r="L570" s="4"/>
    </row>
    <row r="571" spans="1:12" s="13" customFormat="1" x14ac:dyDescent="0.25">
      <c r="A571" s="25"/>
      <c r="B571" s="25"/>
      <c r="C571" s="9"/>
      <c r="D571" s="9"/>
      <c r="E571" s="9"/>
      <c r="F571" s="9"/>
      <c r="G571" s="9"/>
      <c r="H571" s="9"/>
      <c r="L571" s="4"/>
    </row>
    <row r="572" spans="1:12" s="13" customFormat="1" x14ac:dyDescent="0.25">
      <c r="A572" s="25"/>
      <c r="B572" s="25"/>
      <c r="C572" s="9"/>
      <c r="D572" s="9"/>
      <c r="E572" s="9"/>
      <c r="F572" s="9"/>
      <c r="G572" s="9"/>
      <c r="H572" s="9"/>
      <c r="L572" s="4"/>
    </row>
    <row r="573" spans="1:12" s="13" customFormat="1" x14ac:dyDescent="0.25">
      <c r="A573" s="25"/>
      <c r="B573" s="25"/>
      <c r="C573" s="9"/>
      <c r="D573" s="9"/>
      <c r="E573" s="9"/>
      <c r="F573" s="9"/>
      <c r="G573" s="9"/>
      <c r="H573" s="9"/>
      <c r="L573" s="4"/>
    </row>
    <row r="574" spans="1:12" s="13" customFormat="1" x14ac:dyDescent="0.25">
      <c r="A574" s="25"/>
      <c r="B574" s="25"/>
      <c r="C574" s="9"/>
      <c r="D574" s="9"/>
      <c r="E574" s="9"/>
      <c r="F574" s="9"/>
      <c r="G574" s="9"/>
      <c r="H574" s="9"/>
      <c r="L574" s="4"/>
    </row>
    <row r="575" spans="1:12" s="13" customFormat="1" x14ac:dyDescent="0.25">
      <c r="A575" s="25"/>
      <c r="B575" s="25"/>
      <c r="C575" s="9"/>
      <c r="D575" s="9"/>
      <c r="E575" s="9"/>
      <c r="F575" s="9"/>
      <c r="G575" s="9"/>
      <c r="H575" s="9"/>
      <c r="L575" s="4"/>
    </row>
    <row r="576" spans="1:12" s="13" customFormat="1" x14ac:dyDescent="0.25">
      <c r="A576" s="25"/>
      <c r="B576" s="25"/>
      <c r="C576" s="9"/>
      <c r="D576" s="9"/>
      <c r="E576" s="9"/>
      <c r="F576" s="9"/>
      <c r="G576" s="9"/>
      <c r="H576" s="9"/>
      <c r="L576" s="4"/>
    </row>
    <row r="577" spans="1:12" s="13" customFormat="1" x14ac:dyDescent="0.25">
      <c r="A577" s="25"/>
      <c r="B577" s="25"/>
      <c r="C577" s="9"/>
      <c r="D577" s="9"/>
      <c r="E577" s="9"/>
      <c r="F577" s="9"/>
      <c r="G577" s="9"/>
      <c r="H577" s="9"/>
      <c r="L577" s="4"/>
    </row>
    <row r="578" spans="1:12" s="13" customFormat="1" x14ac:dyDescent="0.25">
      <c r="A578" s="25"/>
      <c r="B578" s="25"/>
      <c r="C578" s="9"/>
      <c r="D578" s="9"/>
      <c r="E578" s="9"/>
      <c r="F578" s="9"/>
      <c r="G578" s="9"/>
      <c r="H578" s="9"/>
      <c r="L578" s="4"/>
    </row>
    <row r="579" spans="1:12" s="13" customFormat="1" x14ac:dyDescent="0.25">
      <c r="A579" s="25"/>
      <c r="B579" s="25"/>
      <c r="C579" s="9"/>
      <c r="D579" s="9"/>
      <c r="E579" s="9"/>
      <c r="F579" s="9"/>
      <c r="G579" s="9"/>
      <c r="H579" s="9"/>
      <c r="L579" s="4"/>
    </row>
    <row r="580" spans="1:12" s="13" customFormat="1" x14ac:dyDescent="0.25">
      <c r="A580" s="25"/>
      <c r="B580" s="25"/>
      <c r="C580" s="9"/>
      <c r="D580" s="9"/>
      <c r="E580" s="9"/>
      <c r="F580" s="9"/>
      <c r="G580" s="9"/>
      <c r="H580" s="9"/>
      <c r="L580" s="4"/>
    </row>
    <row r="581" spans="1:12" s="13" customFormat="1" x14ac:dyDescent="0.25">
      <c r="A581" s="25"/>
      <c r="B581" s="25"/>
      <c r="C581" s="9"/>
      <c r="D581" s="9"/>
      <c r="E581" s="9"/>
      <c r="F581" s="9"/>
      <c r="G581" s="9"/>
      <c r="H581" s="9"/>
      <c r="L581" s="4"/>
    </row>
    <row r="582" spans="1:12" s="13" customFormat="1" x14ac:dyDescent="0.25">
      <c r="A582" s="25"/>
      <c r="B582" s="25"/>
      <c r="C582" s="9"/>
      <c r="D582" s="9"/>
      <c r="E582" s="9"/>
      <c r="F582" s="9"/>
      <c r="G582" s="9"/>
      <c r="H582" s="9"/>
      <c r="L582" s="4"/>
    </row>
    <row r="583" spans="1:12" s="13" customFormat="1" x14ac:dyDescent="0.25">
      <c r="A583" s="25"/>
      <c r="B583" s="25"/>
      <c r="C583" s="9"/>
      <c r="D583" s="9"/>
      <c r="E583" s="9"/>
      <c r="F583" s="9"/>
      <c r="G583" s="9"/>
      <c r="H583" s="9"/>
      <c r="L583" s="4"/>
    </row>
    <row r="584" spans="1:12" s="13" customFormat="1" x14ac:dyDescent="0.25">
      <c r="A584" s="25"/>
      <c r="B584" s="25"/>
      <c r="C584" s="9"/>
      <c r="D584" s="9"/>
      <c r="E584" s="9"/>
      <c r="F584" s="9"/>
      <c r="G584" s="9"/>
      <c r="H584" s="9"/>
      <c r="L584" s="4"/>
    </row>
    <row r="585" spans="1:12" s="13" customFormat="1" x14ac:dyDescent="0.25">
      <c r="A585" s="25"/>
      <c r="B585" s="25"/>
      <c r="C585" s="9"/>
      <c r="D585" s="9"/>
      <c r="E585" s="9"/>
      <c r="F585" s="9"/>
      <c r="G585" s="9"/>
      <c r="H585" s="9"/>
      <c r="L585" s="4"/>
    </row>
    <row r="586" spans="1:12" s="13" customFormat="1" x14ac:dyDescent="0.25">
      <c r="A586" s="25"/>
      <c r="B586" s="25"/>
      <c r="C586" s="9"/>
      <c r="D586" s="9"/>
      <c r="E586" s="9"/>
      <c r="F586" s="9"/>
      <c r="G586" s="9"/>
      <c r="H586" s="9"/>
      <c r="L586" s="4"/>
    </row>
    <row r="587" spans="1:12" s="13" customFormat="1" x14ac:dyDescent="0.25">
      <c r="A587" s="25"/>
      <c r="B587" s="25"/>
      <c r="C587" s="9"/>
      <c r="D587" s="9"/>
      <c r="E587" s="9"/>
      <c r="F587" s="9"/>
      <c r="G587" s="9"/>
      <c r="H587" s="9"/>
      <c r="L587" s="4"/>
    </row>
    <row r="588" spans="1:12" s="13" customFormat="1" x14ac:dyDescent="0.25">
      <c r="A588" s="25"/>
      <c r="B588" s="25"/>
      <c r="C588" s="9"/>
      <c r="D588" s="9"/>
      <c r="E588" s="9"/>
      <c r="F588" s="9"/>
      <c r="G588" s="9"/>
      <c r="H588" s="9"/>
      <c r="L588" s="4"/>
    </row>
    <row r="589" spans="1:12" s="13" customFormat="1" x14ac:dyDescent="0.25">
      <c r="A589" s="25"/>
      <c r="B589" s="25"/>
      <c r="C589" s="9"/>
      <c r="D589" s="9"/>
      <c r="E589" s="9"/>
      <c r="F589" s="9"/>
      <c r="G589" s="9"/>
      <c r="H589" s="9"/>
      <c r="L589" s="4"/>
    </row>
    <row r="590" spans="1:12" s="13" customFormat="1" x14ac:dyDescent="0.25">
      <c r="A590" s="25"/>
      <c r="B590" s="25"/>
      <c r="C590" s="9"/>
      <c r="D590" s="9"/>
      <c r="E590" s="9"/>
      <c r="F590" s="9"/>
      <c r="G590" s="9"/>
      <c r="H590" s="9"/>
      <c r="L590" s="4"/>
    </row>
    <row r="591" spans="1:12" s="13" customFormat="1" x14ac:dyDescent="0.25">
      <c r="A591" s="25"/>
      <c r="B591" s="25"/>
      <c r="C591" s="9"/>
      <c r="D591" s="9"/>
      <c r="E591" s="9"/>
      <c r="F591" s="9"/>
      <c r="G591" s="9"/>
      <c r="H591" s="9"/>
      <c r="L591" s="4"/>
    </row>
    <row r="592" spans="1:12" s="13" customFormat="1" x14ac:dyDescent="0.25">
      <c r="A592" s="25"/>
      <c r="B592" s="25"/>
      <c r="C592" s="9"/>
      <c r="D592" s="9"/>
      <c r="E592" s="9"/>
      <c r="F592" s="9"/>
      <c r="G592" s="9"/>
      <c r="H592" s="9"/>
      <c r="L592" s="4"/>
    </row>
    <row r="593" spans="1:12" s="13" customFormat="1" x14ac:dyDescent="0.25">
      <c r="A593" s="25"/>
      <c r="B593" s="25"/>
      <c r="C593" s="9"/>
      <c r="D593" s="9"/>
      <c r="E593" s="9"/>
      <c r="F593" s="9"/>
      <c r="G593" s="9"/>
      <c r="H593" s="9"/>
      <c r="L593" s="4"/>
    </row>
    <row r="594" spans="1:12" s="13" customFormat="1" x14ac:dyDescent="0.25">
      <c r="A594" s="25"/>
      <c r="B594" s="25"/>
      <c r="C594" s="9"/>
      <c r="D594" s="9"/>
      <c r="E594" s="9"/>
      <c r="F594" s="9"/>
      <c r="G594" s="9"/>
      <c r="H594" s="9"/>
      <c r="L594" s="4"/>
    </row>
    <row r="595" spans="1:12" s="13" customFormat="1" x14ac:dyDescent="0.25">
      <c r="A595" s="25"/>
      <c r="B595" s="25"/>
      <c r="C595" s="9"/>
      <c r="D595" s="9"/>
      <c r="E595" s="9"/>
      <c r="F595" s="9"/>
      <c r="G595" s="9"/>
      <c r="H595" s="9"/>
      <c r="L595" s="4"/>
    </row>
    <row r="596" spans="1:12" s="13" customFormat="1" x14ac:dyDescent="0.25">
      <c r="A596" s="25"/>
      <c r="B596" s="25"/>
      <c r="C596" s="12"/>
      <c r="D596" s="12"/>
      <c r="E596" s="12"/>
      <c r="F596" s="12"/>
      <c r="G596" s="12"/>
      <c r="H596" s="12"/>
      <c r="L596" s="4"/>
    </row>
    <row r="597" spans="1:12" s="13" customFormat="1" x14ac:dyDescent="0.25">
      <c r="A597" s="25"/>
      <c r="B597" s="25"/>
      <c r="C597" s="12"/>
      <c r="D597" s="12"/>
      <c r="E597" s="12"/>
      <c r="F597" s="12"/>
      <c r="G597" s="12"/>
      <c r="H597" s="12"/>
      <c r="L597" s="4"/>
    </row>
    <row r="598" spans="1:12" s="13" customFormat="1" x14ac:dyDescent="0.25">
      <c r="A598" s="25"/>
      <c r="B598" s="25"/>
      <c r="C598" s="12"/>
      <c r="D598" s="12"/>
      <c r="E598" s="12"/>
      <c r="F598" s="12"/>
      <c r="G598" s="12"/>
      <c r="H598" s="12"/>
      <c r="L598" s="4"/>
    </row>
    <row r="599" spans="1:12" s="13" customFormat="1" x14ac:dyDescent="0.25">
      <c r="A599" s="25"/>
      <c r="B599" s="25"/>
      <c r="C599" s="12"/>
      <c r="D599" s="12"/>
      <c r="E599" s="12"/>
      <c r="F599" s="12"/>
      <c r="G599" s="12"/>
      <c r="H599" s="12"/>
      <c r="L599" s="4"/>
    </row>
    <row r="600" spans="1:12" s="13" customFormat="1" x14ac:dyDescent="0.25">
      <c r="A600" s="25"/>
      <c r="B600" s="25"/>
      <c r="C600" s="12"/>
      <c r="D600" s="12"/>
      <c r="E600" s="12"/>
      <c r="F600" s="12"/>
      <c r="G600" s="12"/>
      <c r="H600" s="12"/>
      <c r="L600" s="4"/>
    </row>
    <row r="601" spans="1:12" s="13" customFormat="1" x14ac:dyDescent="0.25">
      <c r="A601" s="25"/>
      <c r="B601" s="25"/>
      <c r="C601" s="12"/>
      <c r="D601" s="12"/>
      <c r="E601" s="12"/>
      <c r="F601" s="12"/>
      <c r="G601" s="12"/>
      <c r="H601" s="12"/>
      <c r="L601" s="4"/>
    </row>
    <row r="602" spans="1:12" s="13" customFormat="1" x14ac:dyDescent="0.25">
      <c r="A602" s="25"/>
      <c r="B602" s="25"/>
      <c r="C602" s="12"/>
      <c r="D602" s="12"/>
      <c r="E602" s="12"/>
      <c r="F602" s="12"/>
      <c r="G602" s="12"/>
      <c r="H602" s="12"/>
      <c r="L602" s="4"/>
    </row>
    <row r="603" spans="1:12" s="13" customFormat="1" x14ac:dyDescent="0.25">
      <c r="A603" s="25"/>
      <c r="B603" s="25"/>
      <c r="C603" s="12"/>
      <c r="D603" s="12"/>
      <c r="E603" s="12"/>
      <c r="F603" s="12"/>
      <c r="G603" s="12"/>
      <c r="H603" s="12"/>
      <c r="L603" s="4"/>
    </row>
    <row r="604" spans="1:12" s="13" customFormat="1" x14ac:dyDescent="0.25">
      <c r="A604" s="25"/>
      <c r="B604" s="25"/>
      <c r="C604" s="12"/>
      <c r="D604" s="12"/>
      <c r="E604" s="12"/>
      <c r="F604" s="12"/>
      <c r="G604" s="12"/>
      <c r="H604" s="12"/>
      <c r="L604" s="4"/>
    </row>
    <row r="605" spans="1:12" s="13" customFormat="1" x14ac:dyDescent="0.25">
      <c r="A605" s="25"/>
      <c r="B605" s="25"/>
      <c r="C605" s="12"/>
      <c r="D605" s="12"/>
      <c r="E605" s="12"/>
      <c r="F605" s="12"/>
      <c r="G605" s="12"/>
      <c r="H605" s="12"/>
      <c r="L605" s="4"/>
    </row>
    <row r="606" spans="1:12" s="13" customFormat="1" x14ac:dyDescent="0.25">
      <c r="A606" s="25"/>
      <c r="B606" s="25"/>
      <c r="C606" s="12"/>
      <c r="D606" s="12"/>
      <c r="E606" s="12"/>
      <c r="F606" s="12"/>
      <c r="G606" s="12"/>
      <c r="H606" s="12"/>
      <c r="L606" s="4"/>
    </row>
    <row r="607" spans="1:12" s="13" customFormat="1" x14ac:dyDescent="0.25">
      <c r="A607" s="25"/>
      <c r="B607" s="25"/>
      <c r="C607" s="12"/>
      <c r="D607" s="12"/>
      <c r="E607" s="12"/>
      <c r="F607" s="12"/>
      <c r="G607" s="12"/>
      <c r="H607" s="12"/>
      <c r="L607" s="4"/>
    </row>
    <row r="608" spans="1:12" s="13" customFormat="1" x14ac:dyDescent="0.25">
      <c r="A608" s="25"/>
      <c r="B608" s="25"/>
      <c r="C608" s="12"/>
      <c r="D608" s="12"/>
      <c r="E608" s="12"/>
      <c r="F608" s="12"/>
      <c r="G608" s="12"/>
      <c r="H608" s="12"/>
      <c r="L608" s="4"/>
    </row>
    <row r="609" spans="1:12" s="13" customFormat="1" x14ac:dyDescent="0.25">
      <c r="A609" s="25"/>
      <c r="B609" s="25"/>
      <c r="C609" s="12"/>
      <c r="D609" s="12"/>
      <c r="E609" s="12"/>
      <c r="F609" s="12"/>
      <c r="G609" s="12"/>
      <c r="H609" s="12"/>
      <c r="L609" s="4"/>
    </row>
    <row r="610" spans="1:12" s="13" customFormat="1" x14ac:dyDescent="0.25">
      <c r="A610" s="25"/>
      <c r="B610" s="25"/>
      <c r="C610" s="12"/>
      <c r="D610" s="12"/>
      <c r="E610" s="12"/>
      <c r="F610" s="12"/>
      <c r="G610" s="12"/>
      <c r="H610" s="12"/>
      <c r="L610" s="4"/>
    </row>
    <row r="611" spans="1:12" s="13" customFormat="1" x14ac:dyDescent="0.25">
      <c r="A611" s="25"/>
      <c r="B611" s="25"/>
      <c r="C611" s="12"/>
      <c r="D611" s="12"/>
      <c r="E611" s="12"/>
      <c r="F611" s="12"/>
      <c r="G611" s="12"/>
      <c r="H611" s="12"/>
      <c r="L611" s="4"/>
    </row>
    <row r="612" spans="1:12" s="13" customFormat="1" x14ac:dyDescent="0.25">
      <c r="A612" s="25"/>
      <c r="B612" s="25"/>
      <c r="C612" s="12"/>
      <c r="D612" s="12"/>
      <c r="E612" s="12"/>
      <c r="F612" s="12"/>
      <c r="G612" s="12"/>
      <c r="H612" s="12"/>
      <c r="L612" s="4"/>
    </row>
    <row r="613" spans="1:12" s="13" customFormat="1" x14ac:dyDescent="0.25">
      <c r="A613" s="25"/>
      <c r="B613" s="25"/>
      <c r="C613" s="12"/>
      <c r="D613" s="12"/>
      <c r="E613" s="12"/>
      <c r="F613" s="12"/>
      <c r="G613" s="12"/>
      <c r="H613" s="12"/>
      <c r="L613" s="4"/>
    </row>
    <row r="614" spans="1:12" s="13" customFormat="1" x14ac:dyDescent="0.25">
      <c r="A614" s="25"/>
      <c r="B614" s="25"/>
      <c r="C614" s="12"/>
      <c r="D614" s="12"/>
      <c r="E614" s="12"/>
      <c r="F614" s="12"/>
      <c r="G614" s="12"/>
      <c r="H614" s="12"/>
      <c r="L614" s="4"/>
    </row>
    <row r="615" spans="1:12" s="13" customFormat="1" x14ac:dyDescent="0.25">
      <c r="A615" s="25"/>
      <c r="B615" s="25"/>
      <c r="C615" s="12"/>
      <c r="D615" s="12"/>
      <c r="E615" s="12"/>
      <c r="F615" s="12"/>
      <c r="G615" s="12"/>
      <c r="H615" s="12"/>
      <c r="L615" s="4"/>
    </row>
    <row r="616" spans="1:12" s="13" customFormat="1" x14ac:dyDescent="0.25">
      <c r="A616" s="25"/>
      <c r="B616" s="25"/>
      <c r="C616" s="12"/>
      <c r="D616" s="12"/>
      <c r="E616" s="12"/>
      <c r="F616" s="12"/>
      <c r="G616" s="12"/>
      <c r="H616" s="12"/>
      <c r="L616" s="4"/>
    </row>
    <row r="617" spans="1:12" s="13" customFormat="1" x14ac:dyDescent="0.25">
      <c r="A617" s="25"/>
      <c r="B617" s="25"/>
      <c r="C617" s="12"/>
      <c r="D617" s="12"/>
      <c r="E617" s="12"/>
      <c r="F617" s="12"/>
      <c r="G617" s="12"/>
      <c r="H617" s="12"/>
      <c r="L617" s="4"/>
    </row>
    <row r="618" spans="1:12" s="13" customFormat="1" x14ac:dyDescent="0.25">
      <c r="A618" s="25"/>
      <c r="B618" s="25"/>
      <c r="C618" s="12"/>
      <c r="D618" s="12"/>
      <c r="E618" s="12"/>
      <c r="F618" s="12"/>
      <c r="G618" s="12"/>
      <c r="H618" s="12"/>
      <c r="L618" s="4"/>
    </row>
    <row r="619" spans="1:12" s="13" customFormat="1" x14ac:dyDescent="0.25">
      <c r="A619" s="25"/>
      <c r="B619" s="25"/>
      <c r="C619" s="12"/>
      <c r="D619" s="12"/>
      <c r="E619" s="12"/>
      <c r="F619" s="12"/>
      <c r="G619" s="12"/>
      <c r="H619" s="12"/>
      <c r="L619" s="4"/>
    </row>
    <row r="620" spans="1:12" s="13" customFormat="1" x14ac:dyDescent="0.25">
      <c r="A620" s="25"/>
      <c r="B620" s="25"/>
      <c r="C620" s="12"/>
      <c r="D620" s="12"/>
      <c r="E620" s="12"/>
      <c r="F620" s="12"/>
      <c r="G620" s="12"/>
      <c r="H620" s="12"/>
      <c r="L620" s="4"/>
    </row>
    <row r="621" spans="1:12" s="13" customFormat="1" x14ac:dyDescent="0.25">
      <c r="A621" s="25"/>
      <c r="B621" s="25"/>
      <c r="C621" s="12"/>
      <c r="D621" s="12"/>
      <c r="E621" s="12"/>
      <c r="F621" s="12"/>
      <c r="G621" s="12"/>
      <c r="H621" s="12"/>
      <c r="L621" s="4"/>
    </row>
    <row r="622" spans="1:12" s="13" customFormat="1" x14ac:dyDescent="0.25">
      <c r="A622" s="25"/>
      <c r="B622" s="25"/>
      <c r="C622" s="12"/>
      <c r="D622" s="12"/>
      <c r="E622" s="12"/>
      <c r="F622" s="12"/>
      <c r="G622" s="12"/>
      <c r="H622" s="12"/>
      <c r="L622" s="4"/>
    </row>
    <row r="623" spans="1:12" s="13" customFormat="1" x14ac:dyDescent="0.25">
      <c r="A623" s="25"/>
      <c r="B623" s="25"/>
      <c r="C623" s="12"/>
      <c r="D623" s="12"/>
      <c r="E623" s="12"/>
      <c r="F623" s="12"/>
      <c r="G623" s="12"/>
      <c r="H623" s="12"/>
      <c r="L623" s="4"/>
    </row>
    <row r="624" spans="1:12" s="13" customFormat="1" x14ac:dyDescent="0.25">
      <c r="A624" s="25"/>
      <c r="B624" s="25"/>
      <c r="C624" s="12"/>
      <c r="D624" s="12"/>
      <c r="E624" s="12"/>
      <c r="F624" s="12"/>
      <c r="G624" s="12"/>
      <c r="H624" s="12"/>
      <c r="L624" s="4"/>
    </row>
    <row r="625" spans="1:12" s="13" customFormat="1" x14ac:dyDescent="0.25">
      <c r="A625" s="25"/>
      <c r="B625" s="25"/>
      <c r="C625" s="12"/>
      <c r="D625" s="12"/>
      <c r="E625" s="12"/>
      <c r="F625" s="12"/>
      <c r="G625" s="12"/>
      <c r="H625" s="12"/>
      <c r="L625" s="4"/>
    </row>
    <row r="626" spans="1:12" s="13" customFormat="1" x14ac:dyDescent="0.25">
      <c r="A626" s="25"/>
      <c r="B626" s="25"/>
      <c r="C626" s="12"/>
      <c r="D626" s="12"/>
      <c r="E626" s="12"/>
      <c r="F626" s="12"/>
      <c r="G626" s="12"/>
      <c r="H626" s="12"/>
      <c r="L626" s="4"/>
    </row>
    <row r="627" spans="1:12" s="13" customFormat="1" x14ac:dyDescent="0.25">
      <c r="A627" s="25"/>
      <c r="B627" s="25"/>
      <c r="C627" s="12"/>
      <c r="D627" s="12"/>
      <c r="E627" s="12"/>
      <c r="F627" s="12"/>
      <c r="G627" s="12"/>
      <c r="H627" s="12"/>
      <c r="L627" s="4"/>
    </row>
    <row r="628" spans="1:12" s="13" customFormat="1" x14ac:dyDescent="0.25">
      <c r="A628" s="25"/>
      <c r="B628" s="25"/>
      <c r="C628" s="12"/>
      <c r="D628" s="12"/>
      <c r="E628" s="12"/>
      <c r="F628" s="12"/>
      <c r="G628" s="12"/>
      <c r="H628" s="12"/>
      <c r="L628" s="4"/>
    </row>
    <row r="629" spans="1:12" s="13" customFormat="1" x14ac:dyDescent="0.25">
      <c r="A629" s="25"/>
      <c r="B629" s="25"/>
      <c r="C629" s="12"/>
      <c r="D629" s="12"/>
      <c r="E629" s="12"/>
      <c r="F629" s="12"/>
      <c r="G629" s="12"/>
      <c r="H629" s="12"/>
      <c r="L629" s="4"/>
    </row>
  </sheetData>
  <mergeCells count="295">
    <mergeCell ref="A42:K42"/>
    <mergeCell ref="D180:F180"/>
    <mergeCell ref="I6:K6"/>
    <mergeCell ref="I7:K7"/>
    <mergeCell ref="I8:K8"/>
    <mergeCell ref="I4:K4"/>
    <mergeCell ref="A14:B14"/>
    <mergeCell ref="C14:E14"/>
    <mergeCell ref="H119:H121"/>
    <mergeCell ref="H20:Q20"/>
    <mergeCell ref="A46:K46"/>
    <mergeCell ref="A57:K57"/>
    <mergeCell ref="A58:K58"/>
    <mergeCell ref="A49:K49"/>
    <mergeCell ref="A50:K50"/>
    <mergeCell ref="A51:K51"/>
    <mergeCell ref="A52:K52"/>
    <mergeCell ref="A71:K71"/>
    <mergeCell ref="A72:J72"/>
    <mergeCell ref="A61:J61"/>
    <mergeCell ref="A62:K62"/>
    <mergeCell ref="A63:J63"/>
    <mergeCell ref="A64:J64"/>
    <mergeCell ref="A65:J65"/>
    <mergeCell ref="A43:K43"/>
    <mergeCell ref="A44:K44"/>
    <mergeCell ref="A45:K45"/>
    <mergeCell ref="A48:K48"/>
    <mergeCell ref="K201:L201"/>
    <mergeCell ref="A201:I201"/>
    <mergeCell ref="A108:D108"/>
    <mergeCell ref="A170:O170"/>
    <mergeCell ref="A172:B176"/>
    <mergeCell ref="A159:B159"/>
    <mergeCell ref="D159:F159"/>
    <mergeCell ref="A160:B160"/>
    <mergeCell ref="A161:B161"/>
    <mergeCell ref="D155:F155"/>
    <mergeCell ref="A179:B179"/>
    <mergeCell ref="D179:F179"/>
    <mergeCell ref="A177:B177"/>
    <mergeCell ref="A171:B171"/>
    <mergeCell ref="D171:F171"/>
    <mergeCell ref="A155:B155"/>
    <mergeCell ref="K187:L187"/>
    <mergeCell ref="A185:I185"/>
    <mergeCell ref="K185:L185"/>
    <mergeCell ref="G173:I175"/>
    <mergeCell ref="K203:L203"/>
    <mergeCell ref="A204:I204"/>
    <mergeCell ref="K204:L204"/>
    <mergeCell ref="D154:F154"/>
    <mergeCell ref="D123:F123"/>
    <mergeCell ref="A66:J66"/>
    <mergeCell ref="A202:I202"/>
    <mergeCell ref="K202:L202"/>
    <mergeCell ref="A203:I203"/>
    <mergeCell ref="D152:F152"/>
    <mergeCell ref="D151:F151"/>
    <mergeCell ref="D150:F150"/>
    <mergeCell ref="D149:F149"/>
    <mergeCell ref="D147:F147"/>
    <mergeCell ref="D148:F148"/>
    <mergeCell ref="A126:B126"/>
    <mergeCell ref="I119:I121"/>
    <mergeCell ref="A186:I186"/>
    <mergeCell ref="A187:I187"/>
    <mergeCell ref="A154:B154"/>
    <mergeCell ref="D157:F157"/>
    <mergeCell ref="D177:F177"/>
    <mergeCell ref="A180:B180"/>
    <mergeCell ref="K186:L186"/>
    <mergeCell ref="K205:L205"/>
    <mergeCell ref="G214:H214"/>
    <mergeCell ref="I214:J214"/>
    <mergeCell ref="A209:C209"/>
    <mergeCell ref="J209:K209"/>
    <mergeCell ref="H210:I210"/>
    <mergeCell ref="J210:K210"/>
    <mergeCell ref="A211:C211"/>
    <mergeCell ref="J211:K211"/>
    <mergeCell ref="H212:I212"/>
    <mergeCell ref="J212:K212"/>
    <mergeCell ref="A213:C213"/>
    <mergeCell ref="I213:J213"/>
    <mergeCell ref="C214:F214"/>
    <mergeCell ref="D213:G213"/>
    <mergeCell ref="A206:I206"/>
    <mergeCell ref="K206:L206"/>
    <mergeCell ref="A205:I205"/>
    <mergeCell ref="H3:K3"/>
    <mergeCell ref="E25:J25"/>
    <mergeCell ref="A28:B28"/>
    <mergeCell ref="L33:M33"/>
    <mergeCell ref="L38:M38"/>
    <mergeCell ref="A8:B8"/>
    <mergeCell ref="C23:H23"/>
    <mergeCell ref="L29:M29"/>
    <mergeCell ref="D161:F161"/>
    <mergeCell ref="D160:F160"/>
    <mergeCell ref="A156:B156"/>
    <mergeCell ref="D156:F156"/>
    <mergeCell ref="A157:B157"/>
    <mergeCell ref="A5:F5"/>
    <mergeCell ref="A6:F6"/>
    <mergeCell ref="B17:Q17"/>
    <mergeCell ref="A92:D92"/>
    <mergeCell ref="A93:D93"/>
    <mergeCell ref="A89:D89"/>
    <mergeCell ref="A91:D91"/>
    <mergeCell ref="A96:D96"/>
    <mergeCell ref="A97:D97"/>
    <mergeCell ref="A94:D94"/>
    <mergeCell ref="A95:D95"/>
    <mergeCell ref="A4:F4"/>
    <mergeCell ref="A20:G20"/>
    <mergeCell ref="A22:G22"/>
    <mergeCell ref="H22:M22"/>
    <mergeCell ref="K23:M23"/>
    <mergeCell ref="C8:E8"/>
    <mergeCell ref="B18:Q18"/>
    <mergeCell ref="N38:O38"/>
    <mergeCell ref="N33:O33"/>
    <mergeCell ref="N29:O29"/>
    <mergeCell ref="Q30:R30"/>
    <mergeCell ref="Q31:R31"/>
    <mergeCell ref="Q32:R32"/>
    <mergeCell ref="Q33:R33"/>
    <mergeCell ref="Q34:R34"/>
    <mergeCell ref="N4:R4"/>
    <mergeCell ref="N5:R5"/>
    <mergeCell ref="N6:R6"/>
    <mergeCell ref="N8:P8"/>
    <mergeCell ref="Q38:R38"/>
    <mergeCell ref="A23:B23"/>
    <mergeCell ref="A25:D25"/>
    <mergeCell ref="A12:F12"/>
    <mergeCell ref="I5:K5"/>
    <mergeCell ref="A60:J60"/>
    <mergeCell ref="A67:J67"/>
    <mergeCell ref="A68:J68"/>
    <mergeCell ref="A69:J69"/>
    <mergeCell ref="A70:J70"/>
    <mergeCell ref="K184:L184"/>
    <mergeCell ref="A184:I184"/>
    <mergeCell ref="A148:B148"/>
    <mergeCell ref="A149:B149"/>
    <mergeCell ref="A178:B178"/>
    <mergeCell ref="D178:F178"/>
    <mergeCell ref="A158:B158"/>
    <mergeCell ref="D158:F158"/>
    <mergeCell ref="D153:F153"/>
    <mergeCell ref="A153:B153"/>
    <mergeCell ref="A150:B150"/>
    <mergeCell ref="A151:B151"/>
    <mergeCell ref="A152:B152"/>
    <mergeCell ref="A182:O182"/>
    <mergeCell ref="G172:O172"/>
    <mergeCell ref="E93:F93"/>
    <mergeCell ref="J173:O173"/>
    <mergeCell ref="D117:F121"/>
    <mergeCell ref="A122:B122"/>
    <mergeCell ref="A200:I200"/>
    <mergeCell ref="K200:L200"/>
    <mergeCell ref="A195:O195"/>
    <mergeCell ref="A188:I188"/>
    <mergeCell ref="A189:I189"/>
    <mergeCell ref="A190:I190"/>
    <mergeCell ref="A191:I191"/>
    <mergeCell ref="A192:I192"/>
    <mergeCell ref="A193:I193"/>
    <mergeCell ref="K188:L188"/>
    <mergeCell ref="K189:L189"/>
    <mergeCell ref="K190:L190"/>
    <mergeCell ref="K191:L191"/>
    <mergeCell ref="K192:L192"/>
    <mergeCell ref="K193:L193"/>
    <mergeCell ref="A198:I198"/>
    <mergeCell ref="A197:I197"/>
    <mergeCell ref="K197:L197"/>
    <mergeCell ref="A199:I199"/>
    <mergeCell ref="K199:L199"/>
    <mergeCell ref="K198:L198"/>
    <mergeCell ref="A47:K47"/>
    <mergeCell ref="L120:P120"/>
    <mergeCell ref="A53:K53"/>
    <mergeCell ref="A54:K54"/>
    <mergeCell ref="A55:K55"/>
    <mergeCell ref="A56:K56"/>
    <mergeCell ref="A59:I59"/>
    <mergeCell ref="J143:J145"/>
    <mergeCell ref="K144:K145"/>
    <mergeCell ref="D129:F129"/>
    <mergeCell ref="D128:F128"/>
    <mergeCell ref="A99:D99"/>
    <mergeCell ref="E100:F100"/>
    <mergeCell ref="A117:B121"/>
    <mergeCell ref="C117:C121"/>
    <mergeCell ref="A123:B123"/>
    <mergeCell ref="A124:B124"/>
    <mergeCell ref="A128:B128"/>
    <mergeCell ref="D141:F145"/>
    <mergeCell ref="I143:I145"/>
    <mergeCell ref="A79:K79"/>
    <mergeCell ref="A80:D80"/>
    <mergeCell ref="J119:J121"/>
    <mergeCell ref="E94:F94"/>
    <mergeCell ref="E101:F101"/>
    <mergeCell ref="G118:G121"/>
    <mergeCell ref="G142:G145"/>
    <mergeCell ref="H142:P142"/>
    <mergeCell ref="A101:D101"/>
    <mergeCell ref="A115:O115"/>
    <mergeCell ref="T173:U174"/>
    <mergeCell ref="W173:X174"/>
    <mergeCell ref="J174:L175"/>
    <mergeCell ref="M174:O175"/>
    <mergeCell ref="D146:F146"/>
    <mergeCell ref="A147:B147"/>
    <mergeCell ref="E108:F108"/>
    <mergeCell ref="E107:F107"/>
    <mergeCell ref="E106:F106"/>
    <mergeCell ref="E105:F105"/>
    <mergeCell ref="E104:F104"/>
    <mergeCell ref="E103:F103"/>
    <mergeCell ref="E102:F102"/>
    <mergeCell ref="A146:B146"/>
    <mergeCell ref="C172:C176"/>
    <mergeCell ref="D172:F176"/>
    <mergeCell ref="Q142:Q145"/>
    <mergeCell ref="D124:F124"/>
    <mergeCell ref="A103:D103"/>
    <mergeCell ref="D122:F122"/>
    <mergeCell ref="E99:F99"/>
    <mergeCell ref="E98:F98"/>
    <mergeCell ref="Q35:R35"/>
    <mergeCell ref="Q36:R36"/>
    <mergeCell ref="Q37:R37"/>
    <mergeCell ref="K143:P143"/>
    <mergeCell ref="L144:P144"/>
    <mergeCell ref="A73:J73"/>
    <mergeCell ref="A74:J74"/>
    <mergeCell ref="A75:K75"/>
    <mergeCell ref="A76:J76"/>
    <mergeCell ref="A77:J77"/>
    <mergeCell ref="A78:J78"/>
    <mergeCell ref="A84:D84"/>
    <mergeCell ref="A85:D85"/>
    <mergeCell ref="A82:D82"/>
    <mergeCell ref="A83:D83"/>
    <mergeCell ref="A87:D87"/>
    <mergeCell ref="A88:D88"/>
    <mergeCell ref="K119:P119"/>
    <mergeCell ref="G141:R141"/>
    <mergeCell ref="G117:R117"/>
    <mergeCell ref="R118:R121"/>
    <mergeCell ref="A127:B127"/>
    <mergeCell ref="D127:F127"/>
    <mergeCell ref="A129:B129"/>
    <mergeCell ref="A141:B145"/>
    <mergeCell ref="C141:C145"/>
    <mergeCell ref="A106:D106"/>
    <mergeCell ref="A107:D107"/>
    <mergeCell ref="A104:D104"/>
    <mergeCell ref="A105:D105"/>
    <mergeCell ref="Q118:Q121"/>
    <mergeCell ref="R142:R145"/>
    <mergeCell ref="H143:H145"/>
    <mergeCell ref="D126:F126"/>
    <mergeCell ref="A125:B125"/>
    <mergeCell ref="D125:F125"/>
    <mergeCell ref="E85:F85"/>
    <mergeCell ref="E97:F97"/>
    <mergeCell ref="K120:K121"/>
    <mergeCell ref="A98:D98"/>
    <mergeCell ref="E86:F86"/>
    <mergeCell ref="E80:F80"/>
    <mergeCell ref="A81:D81"/>
    <mergeCell ref="E81:F81"/>
    <mergeCell ref="H118:P118"/>
    <mergeCell ref="E95:F95"/>
    <mergeCell ref="E90:F90"/>
    <mergeCell ref="E84:F84"/>
    <mergeCell ref="E83:F83"/>
    <mergeCell ref="E82:F82"/>
    <mergeCell ref="A86:D86"/>
    <mergeCell ref="E89:F89"/>
    <mergeCell ref="E88:F88"/>
    <mergeCell ref="E87:F87"/>
    <mergeCell ref="A90:D90"/>
    <mergeCell ref="A100:D100"/>
    <mergeCell ref="E92:F92"/>
    <mergeCell ref="E91:F91"/>
    <mergeCell ref="E96:F96"/>
    <mergeCell ref="A102:D102"/>
  </mergeCells>
  <pageMargins left="0" right="0" top="0.59055118110236227" bottom="0" header="0.31496062992125984" footer="0.31496062992125984"/>
  <pageSetup paperSize="9" scale="61" orientation="landscape" r:id="rId1"/>
  <rowBreaks count="6" manualBreakCount="6">
    <brk id="41" max="17" man="1"/>
    <brk id="78" max="17" man="1"/>
    <brk id="108" max="17" man="1"/>
    <brk id="140" max="17" man="1"/>
    <brk id="169" max="17" man="1"/>
    <brk id="1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5"/>
  <sheetViews>
    <sheetView topLeftCell="A10" zoomScaleNormal="100" workbookViewId="0">
      <selection activeCell="E12" sqref="E12"/>
    </sheetView>
  </sheetViews>
  <sheetFormatPr defaultRowHeight="18.75" x14ac:dyDescent="0.3"/>
  <cols>
    <col min="1" max="1" width="9.140625" style="28"/>
    <col min="2" max="2" width="35.140625" style="28" customWidth="1"/>
    <col min="3" max="3" width="4.7109375" style="28" customWidth="1"/>
    <col min="4" max="4" width="4.5703125" style="28" customWidth="1"/>
    <col min="5" max="5" width="3.85546875" style="28" customWidth="1"/>
    <col min="6" max="6" width="5.140625" style="28" customWidth="1"/>
    <col min="7" max="7" width="8.5703125" style="28" customWidth="1"/>
    <col min="8" max="8" width="6.85546875" style="28" customWidth="1"/>
    <col min="9" max="9" width="15.7109375" style="28" customWidth="1"/>
    <col min="10" max="10" width="9.140625" style="28"/>
    <col min="11" max="11" width="10.85546875" style="28" customWidth="1"/>
    <col min="12" max="12" width="12.85546875" style="29" customWidth="1"/>
    <col min="13" max="13" width="12.85546875" style="28" customWidth="1"/>
    <col min="14" max="14" width="14.5703125" style="30" customWidth="1"/>
    <col min="15" max="15" width="17.5703125" style="179" hidden="1" customWidth="1"/>
    <col min="16" max="16" width="15" style="30" hidden="1" customWidth="1"/>
    <col min="17" max="17" width="14.28515625" style="30" hidden="1" customWidth="1"/>
    <col min="18" max="18" width="14.85546875" style="30" customWidth="1"/>
    <col min="19" max="19" width="16.7109375" style="30" customWidth="1"/>
    <col min="20" max="26" width="9.140625" style="30" customWidth="1"/>
    <col min="27" max="16384" width="9.140625" style="30"/>
  </cols>
  <sheetData>
    <row r="1" spans="1:17" ht="16.5" customHeight="1" x14ac:dyDescent="0.3">
      <c r="K1" s="382" t="s">
        <v>398</v>
      </c>
      <c r="L1" s="382"/>
      <c r="M1" s="382"/>
      <c r="N1" s="382"/>
    </row>
    <row r="2" spans="1:17" ht="16.5" customHeight="1" x14ac:dyDescent="0.3">
      <c r="K2" s="383" t="s">
        <v>399</v>
      </c>
      <c r="L2" s="383"/>
      <c r="M2" s="383"/>
      <c r="N2" s="383"/>
    </row>
    <row r="3" spans="1:17" ht="16.5" customHeight="1" x14ac:dyDescent="0.3">
      <c r="K3" s="384" t="s">
        <v>445</v>
      </c>
      <c r="L3" s="384"/>
      <c r="M3" s="384"/>
      <c r="N3" s="384"/>
    </row>
    <row r="4" spans="1:17" ht="16.5" customHeight="1" x14ac:dyDescent="0.3">
      <c r="K4" s="385" t="s">
        <v>400</v>
      </c>
      <c r="L4" s="385"/>
      <c r="M4" s="385"/>
      <c r="N4" s="385"/>
    </row>
    <row r="5" spans="1:17" ht="16.5" customHeight="1" x14ac:dyDescent="0.3">
      <c r="K5" s="385" t="s">
        <v>401</v>
      </c>
      <c r="L5" s="385"/>
      <c r="M5" s="385"/>
      <c r="N5" s="385"/>
    </row>
    <row r="6" spans="1:17" ht="16.5" customHeight="1" x14ac:dyDescent="0.3">
      <c r="K6" s="385" t="s">
        <v>402</v>
      </c>
      <c r="L6" s="385"/>
      <c r="M6" s="385"/>
      <c r="N6" s="385"/>
    </row>
    <row r="7" spans="1:17" ht="16.5" customHeight="1" x14ac:dyDescent="0.3"/>
    <row r="8" spans="1:17" ht="16.5" customHeight="1" x14ac:dyDescent="0.3">
      <c r="A8" s="360" t="s">
        <v>71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</row>
    <row r="9" spans="1:17" ht="16.5" customHeight="1" x14ac:dyDescent="0.3">
      <c r="A9" s="32"/>
      <c r="B9" s="364" t="s">
        <v>215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197"/>
      <c r="P9" s="151"/>
    </row>
    <row r="10" spans="1:17" ht="13.5" customHeight="1" x14ac:dyDescent="0.3">
      <c r="A10" s="32"/>
      <c r="B10" s="32"/>
      <c r="C10" s="365" t="s">
        <v>84</v>
      </c>
      <c r="D10" s="365"/>
      <c r="E10" s="365"/>
      <c r="F10" s="365"/>
      <c r="G10" s="365"/>
      <c r="H10" s="365"/>
      <c r="I10" s="365"/>
      <c r="J10" s="365"/>
      <c r="K10" s="365"/>
      <c r="L10" s="365"/>
    </row>
    <row r="11" spans="1:17" ht="14.25" customHeight="1" x14ac:dyDescent="0.3">
      <c r="A11" s="32"/>
      <c r="B11" s="32"/>
      <c r="C11" s="45"/>
      <c r="D11" s="45"/>
      <c r="E11" s="365" t="s">
        <v>446</v>
      </c>
      <c r="F11" s="365"/>
      <c r="G11" s="365"/>
      <c r="H11" s="365"/>
      <c r="I11" s="365"/>
      <c r="J11" s="365"/>
      <c r="K11" s="365"/>
      <c r="L11" s="365"/>
    </row>
    <row r="12" spans="1:17" ht="6.75" customHeight="1" x14ac:dyDescent="0.3"/>
    <row r="13" spans="1:17" s="1" customFormat="1" ht="14.25" customHeight="1" x14ac:dyDescent="0.25">
      <c r="A13" s="363" t="s">
        <v>17</v>
      </c>
      <c r="B13" s="363"/>
      <c r="C13" s="363" t="s">
        <v>118</v>
      </c>
      <c r="D13" s="363"/>
      <c r="E13" s="363"/>
      <c r="F13" s="363"/>
      <c r="G13" s="363"/>
      <c r="H13" s="363"/>
      <c r="I13" s="363" t="s">
        <v>72</v>
      </c>
      <c r="J13" s="363" t="s">
        <v>73</v>
      </c>
      <c r="K13" s="363" t="s">
        <v>89</v>
      </c>
      <c r="L13" s="361" t="s">
        <v>222</v>
      </c>
      <c r="M13" s="359" t="s">
        <v>307</v>
      </c>
      <c r="N13" s="359" t="s">
        <v>390</v>
      </c>
      <c r="O13" s="178"/>
      <c r="P13" s="178"/>
    </row>
    <row r="14" spans="1:17" s="1" customFormat="1" ht="36.75" customHeight="1" x14ac:dyDescent="0.25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2"/>
      <c r="M14" s="359"/>
      <c r="N14" s="359"/>
      <c r="O14" s="178"/>
    </row>
    <row r="15" spans="1:17" s="2" customFormat="1" ht="15.75" x14ac:dyDescent="0.25">
      <c r="A15" s="386" t="s">
        <v>19</v>
      </c>
      <c r="B15" s="386"/>
      <c r="C15" s="52"/>
      <c r="D15" s="52"/>
      <c r="E15" s="52"/>
      <c r="F15" s="52"/>
      <c r="G15" s="52"/>
      <c r="H15" s="52"/>
      <c r="I15" s="52"/>
      <c r="J15" s="52"/>
      <c r="K15" s="53">
        <f>K16+K45+K67+K119</f>
        <v>0</v>
      </c>
      <c r="L15" s="53">
        <f>L16+L67+L119</f>
        <v>36924207.119999997</v>
      </c>
      <c r="M15" s="53">
        <f>M16+M67+M119</f>
        <v>38084307.119999997</v>
      </c>
      <c r="N15" s="53">
        <f>N16+N45+N67+N119</f>
        <v>37447607.119999997</v>
      </c>
      <c r="O15" s="180"/>
      <c r="P15" s="180"/>
      <c r="Q15" s="180"/>
    </row>
    <row r="16" spans="1:17" s="1" customFormat="1" ht="15.75" x14ac:dyDescent="0.25">
      <c r="A16" s="379" t="s">
        <v>75</v>
      </c>
      <c r="B16" s="379"/>
      <c r="C16" s="34"/>
      <c r="D16" s="34"/>
      <c r="E16" s="34"/>
      <c r="F16" s="34"/>
      <c r="G16" s="34"/>
      <c r="H16" s="34"/>
      <c r="I16" s="34"/>
      <c r="J16" s="34"/>
      <c r="K16" s="62">
        <f t="shared" ref="K16:N17" si="0">K17</f>
        <v>0</v>
      </c>
      <c r="L16" s="62">
        <f t="shared" si="0"/>
        <v>21534700</v>
      </c>
      <c r="M16" s="62">
        <f t="shared" si="0"/>
        <v>22484900</v>
      </c>
      <c r="N16" s="62">
        <f t="shared" si="0"/>
        <v>22032600</v>
      </c>
      <c r="O16" s="178"/>
      <c r="P16" s="178"/>
    </row>
    <row r="17" spans="1:19" s="3" customFormat="1" ht="15.75" x14ac:dyDescent="0.25">
      <c r="A17" s="370"/>
      <c r="B17" s="370"/>
      <c r="C17" s="35" t="s">
        <v>20</v>
      </c>
      <c r="D17" s="35" t="s">
        <v>21</v>
      </c>
      <c r="E17" s="35" t="s">
        <v>20</v>
      </c>
      <c r="F17" s="36"/>
      <c r="G17" s="37"/>
      <c r="H17" s="37"/>
      <c r="I17" s="35" t="s">
        <v>403</v>
      </c>
      <c r="J17" s="35"/>
      <c r="K17" s="51">
        <f t="shared" si="0"/>
        <v>0</v>
      </c>
      <c r="L17" s="51">
        <f>L18+L61</f>
        <v>21534700</v>
      </c>
      <c r="M17" s="51">
        <f>M18+M60</f>
        <v>22484900</v>
      </c>
      <c r="N17" s="51">
        <f t="shared" si="0"/>
        <v>22032600</v>
      </c>
      <c r="O17" s="185"/>
      <c r="R17" s="1"/>
    </row>
    <row r="18" spans="1:19" s="3" customFormat="1" ht="15.75" x14ac:dyDescent="0.25">
      <c r="A18" s="370"/>
      <c r="B18" s="370"/>
      <c r="C18" s="35" t="s">
        <v>20</v>
      </c>
      <c r="D18" s="35" t="s">
        <v>21</v>
      </c>
      <c r="E18" s="35" t="s">
        <v>20</v>
      </c>
      <c r="F18" s="36" t="s">
        <v>223</v>
      </c>
      <c r="G18" s="37"/>
      <c r="H18" s="37"/>
      <c r="I18" s="35" t="s">
        <v>403</v>
      </c>
      <c r="J18" s="35"/>
      <c r="K18" s="51">
        <f>K19+K22+K24+K29+K33+K39+K42</f>
        <v>0</v>
      </c>
      <c r="L18" s="51">
        <f>L19+L22+L24+L27+L29+L31+L33+L35+L37+L39</f>
        <v>21534700</v>
      </c>
      <c r="M18" s="51">
        <f>M19+M22+M24+M27+M29+M31+M33+M37+M39</f>
        <v>22141800</v>
      </c>
      <c r="N18" s="51">
        <f>N19+N22+N24+N27+N29+N31+N33+N37+N39</f>
        <v>22032600</v>
      </c>
      <c r="O18" s="185"/>
      <c r="R18" s="1"/>
    </row>
    <row r="19" spans="1:19" s="48" customFormat="1" ht="15.75" x14ac:dyDescent="0.25">
      <c r="A19" s="371" t="s">
        <v>94</v>
      </c>
      <c r="B19" s="371"/>
      <c r="C19" s="35" t="s">
        <v>20</v>
      </c>
      <c r="D19" s="35" t="s">
        <v>21</v>
      </c>
      <c r="E19" s="35" t="s">
        <v>20</v>
      </c>
      <c r="F19" s="35" t="s">
        <v>223</v>
      </c>
      <c r="G19" s="49" t="s">
        <v>92</v>
      </c>
      <c r="H19" s="49"/>
      <c r="I19" s="35" t="s">
        <v>403</v>
      </c>
      <c r="J19" s="35"/>
      <c r="K19" s="51">
        <f>K20+K21</f>
        <v>0</v>
      </c>
      <c r="L19" s="51">
        <f>L20</f>
        <v>12058418</v>
      </c>
      <c r="M19" s="51">
        <f>M20</f>
        <v>12524700</v>
      </c>
      <c r="N19" s="51">
        <f>N20</f>
        <v>12440830</v>
      </c>
      <c r="O19" s="191"/>
      <c r="R19" s="1"/>
    </row>
    <row r="20" spans="1:19" s="3" customFormat="1" ht="15" customHeight="1" x14ac:dyDescent="0.25">
      <c r="A20" s="372" t="s">
        <v>94</v>
      </c>
      <c r="B20" s="372"/>
      <c r="C20" s="39" t="s">
        <v>20</v>
      </c>
      <c r="D20" s="39" t="s">
        <v>21</v>
      </c>
      <c r="E20" s="39" t="s">
        <v>20</v>
      </c>
      <c r="F20" s="39" t="s">
        <v>223</v>
      </c>
      <c r="G20" s="47" t="s">
        <v>92</v>
      </c>
      <c r="H20" s="47" t="s">
        <v>90</v>
      </c>
      <c r="I20" s="236" t="s">
        <v>403</v>
      </c>
      <c r="J20" s="39" t="s">
        <v>97</v>
      </c>
      <c r="K20" s="37"/>
      <c r="L20" s="38">
        <v>12058418</v>
      </c>
      <c r="M20" s="38">
        <v>12524700</v>
      </c>
      <c r="N20" s="38">
        <v>12440830</v>
      </c>
      <c r="O20" s="38">
        <v>12058418</v>
      </c>
      <c r="P20" s="38">
        <v>12058418</v>
      </c>
      <c r="Q20" s="38">
        <v>12058418</v>
      </c>
      <c r="R20" s="1"/>
    </row>
    <row r="21" spans="1:19" s="3" customFormat="1" ht="18" hidden="1" customHeight="1" x14ac:dyDescent="0.25">
      <c r="A21" s="372" t="s">
        <v>94</v>
      </c>
      <c r="B21" s="372"/>
      <c r="C21" s="39" t="s">
        <v>20</v>
      </c>
      <c r="D21" s="39" t="s">
        <v>21</v>
      </c>
      <c r="E21" s="39" t="s">
        <v>20</v>
      </c>
      <c r="F21" s="39" t="s">
        <v>223</v>
      </c>
      <c r="G21" s="47" t="s">
        <v>92</v>
      </c>
      <c r="H21" s="47" t="s">
        <v>93</v>
      </c>
      <c r="I21" s="39" t="s">
        <v>105</v>
      </c>
      <c r="J21" s="39" t="s">
        <v>97</v>
      </c>
      <c r="K21" s="37"/>
      <c r="L21" s="38"/>
      <c r="M21" s="38"/>
      <c r="N21" s="38"/>
      <c r="O21" s="185"/>
      <c r="R21" s="1"/>
    </row>
    <row r="22" spans="1:19" s="48" customFormat="1" ht="16.5" customHeight="1" x14ac:dyDescent="0.25">
      <c r="A22" s="356" t="s">
        <v>76</v>
      </c>
      <c r="B22" s="356"/>
      <c r="C22" s="35" t="s">
        <v>20</v>
      </c>
      <c r="D22" s="35" t="s">
        <v>21</v>
      </c>
      <c r="E22" s="35" t="s">
        <v>20</v>
      </c>
      <c r="F22" s="35" t="s">
        <v>223</v>
      </c>
      <c r="G22" s="50" t="s">
        <v>296</v>
      </c>
      <c r="H22" s="49"/>
      <c r="I22" s="35" t="s">
        <v>403</v>
      </c>
      <c r="J22" s="35"/>
      <c r="K22" s="51">
        <f>K23</f>
        <v>0</v>
      </c>
      <c r="L22" s="51">
        <f>L23</f>
        <v>1200</v>
      </c>
      <c r="M22" s="51">
        <f>M23</f>
        <v>1200</v>
      </c>
      <c r="N22" s="51">
        <f>N23</f>
        <v>1200</v>
      </c>
      <c r="O22" s="191"/>
      <c r="R22" s="1"/>
    </row>
    <row r="23" spans="1:19" s="3" customFormat="1" ht="17.25" customHeight="1" x14ac:dyDescent="0.25">
      <c r="A23" s="355" t="s">
        <v>76</v>
      </c>
      <c r="B23" s="355"/>
      <c r="C23" s="39" t="s">
        <v>20</v>
      </c>
      <c r="D23" s="39" t="s">
        <v>21</v>
      </c>
      <c r="E23" s="39" t="s">
        <v>20</v>
      </c>
      <c r="F23" s="39" t="s">
        <v>223</v>
      </c>
      <c r="G23" s="40" t="s">
        <v>296</v>
      </c>
      <c r="H23" s="47" t="s">
        <v>90</v>
      </c>
      <c r="I23" s="236" t="s">
        <v>403</v>
      </c>
      <c r="J23" s="39" t="s">
        <v>98</v>
      </c>
      <c r="K23" s="37"/>
      <c r="L23" s="38">
        <v>1200</v>
      </c>
      <c r="M23" s="38">
        <v>1200</v>
      </c>
      <c r="N23" s="38">
        <v>1200</v>
      </c>
      <c r="O23" s="185"/>
      <c r="R23" s="1"/>
    </row>
    <row r="24" spans="1:19" s="48" customFormat="1" ht="15.75" x14ac:dyDescent="0.25">
      <c r="A24" s="356" t="s">
        <v>95</v>
      </c>
      <c r="B24" s="356"/>
      <c r="C24" s="35" t="s">
        <v>20</v>
      </c>
      <c r="D24" s="35" t="s">
        <v>21</v>
      </c>
      <c r="E24" s="35" t="s">
        <v>20</v>
      </c>
      <c r="F24" s="35" t="s">
        <v>223</v>
      </c>
      <c r="G24" s="50" t="s">
        <v>96</v>
      </c>
      <c r="H24" s="50"/>
      <c r="I24" s="35" t="s">
        <v>403</v>
      </c>
      <c r="J24" s="35"/>
      <c r="K24" s="51">
        <f>K25+K26</f>
        <v>0</v>
      </c>
      <c r="L24" s="51">
        <f>L25+L26</f>
        <v>3641642</v>
      </c>
      <c r="M24" s="51">
        <f t="shared" ref="M24:N24" si="1">M25+M26</f>
        <v>3782460</v>
      </c>
      <c r="N24" s="51">
        <f t="shared" si="1"/>
        <v>3757130</v>
      </c>
      <c r="O24" s="191"/>
      <c r="R24" s="1"/>
    </row>
    <row r="25" spans="1:19" s="3" customFormat="1" ht="15" customHeight="1" x14ac:dyDescent="0.25">
      <c r="A25" s="355" t="s">
        <v>95</v>
      </c>
      <c r="B25" s="355"/>
      <c r="C25" s="39" t="s">
        <v>20</v>
      </c>
      <c r="D25" s="39" t="s">
        <v>21</v>
      </c>
      <c r="E25" s="39" t="s">
        <v>20</v>
      </c>
      <c r="F25" s="39" t="s">
        <v>223</v>
      </c>
      <c r="G25" s="40" t="s">
        <v>96</v>
      </c>
      <c r="H25" s="40" t="s">
        <v>90</v>
      </c>
      <c r="I25" s="236" t="s">
        <v>403</v>
      </c>
      <c r="J25" s="39" t="s">
        <v>99</v>
      </c>
      <c r="K25" s="37"/>
      <c r="L25" s="38">
        <v>3641642</v>
      </c>
      <c r="M25" s="38">
        <v>3782460</v>
      </c>
      <c r="N25" s="38">
        <v>3757130</v>
      </c>
      <c r="O25" s="185"/>
      <c r="R25" s="1"/>
    </row>
    <row r="26" spans="1:19" s="3" customFormat="1" ht="15.75" hidden="1" x14ac:dyDescent="0.25">
      <c r="A26" s="355" t="s">
        <v>95</v>
      </c>
      <c r="B26" s="355"/>
      <c r="C26" s="39" t="s">
        <v>20</v>
      </c>
      <c r="D26" s="39" t="s">
        <v>21</v>
      </c>
      <c r="E26" s="39" t="s">
        <v>20</v>
      </c>
      <c r="F26" s="39" t="s">
        <v>223</v>
      </c>
      <c r="G26" s="40" t="s">
        <v>96</v>
      </c>
      <c r="H26" s="40" t="s">
        <v>93</v>
      </c>
      <c r="I26" s="39" t="s">
        <v>105</v>
      </c>
      <c r="J26" s="39" t="s">
        <v>99</v>
      </c>
      <c r="K26" s="37"/>
      <c r="L26" s="38"/>
      <c r="M26" s="38"/>
      <c r="N26" s="38"/>
      <c r="O26" s="185"/>
      <c r="R26" s="1"/>
    </row>
    <row r="27" spans="1:19" s="48" customFormat="1" ht="20.25" customHeight="1" x14ac:dyDescent="0.25">
      <c r="A27" s="368" t="s">
        <v>317</v>
      </c>
      <c r="B27" s="368"/>
      <c r="C27" s="35" t="s">
        <v>20</v>
      </c>
      <c r="D27" s="35" t="s">
        <v>21</v>
      </c>
      <c r="E27" s="35" t="s">
        <v>20</v>
      </c>
      <c r="F27" s="35" t="s">
        <v>223</v>
      </c>
      <c r="G27" s="50" t="s">
        <v>296</v>
      </c>
      <c r="H27" s="50"/>
      <c r="I27" s="35" t="s">
        <v>403</v>
      </c>
      <c r="J27" s="35"/>
      <c r="K27" s="51">
        <f>K28+K29</f>
        <v>0</v>
      </c>
      <c r="L27" s="51">
        <f>L28</f>
        <v>15000</v>
      </c>
      <c r="M27" s="51">
        <f>M28</f>
        <v>15000</v>
      </c>
      <c r="N27" s="51">
        <f>N28</f>
        <v>15000</v>
      </c>
      <c r="O27" s="191"/>
      <c r="R27" s="178"/>
    </row>
    <row r="28" spans="1:19" s="3" customFormat="1" ht="20.25" customHeight="1" x14ac:dyDescent="0.25">
      <c r="A28" s="369" t="s">
        <v>317</v>
      </c>
      <c r="B28" s="369"/>
      <c r="C28" s="195" t="s">
        <v>20</v>
      </c>
      <c r="D28" s="195" t="s">
        <v>21</v>
      </c>
      <c r="E28" s="195" t="s">
        <v>20</v>
      </c>
      <c r="F28" s="195" t="s">
        <v>223</v>
      </c>
      <c r="G28" s="40" t="s">
        <v>296</v>
      </c>
      <c r="H28" s="40" t="s">
        <v>90</v>
      </c>
      <c r="I28" s="236" t="s">
        <v>403</v>
      </c>
      <c r="J28" s="195" t="s">
        <v>97</v>
      </c>
      <c r="K28" s="37"/>
      <c r="L28" s="38">
        <v>15000</v>
      </c>
      <c r="M28" s="38">
        <v>15000</v>
      </c>
      <c r="N28" s="38">
        <v>15000</v>
      </c>
      <c r="O28" s="185"/>
    </row>
    <row r="29" spans="1:19" s="48" customFormat="1" ht="15.75" x14ac:dyDescent="0.25">
      <c r="A29" s="356" t="s">
        <v>23</v>
      </c>
      <c r="B29" s="356"/>
      <c r="C29" s="35" t="s">
        <v>20</v>
      </c>
      <c r="D29" s="35" t="s">
        <v>21</v>
      </c>
      <c r="E29" s="35" t="s">
        <v>20</v>
      </c>
      <c r="F29" s="35" t="s">
        <v>223</v>
      </c>
      <c r="G29" s="50" t="s">
        <v>100</v>
      </c>
      <c r="H29" s="50"/>
      <c r="I29" s="35" t="s">
        <v>403</v>
      </c>
      <c r="J29" s="35"/>
      <c r="K29" s="51">
        <f>K30</f>
        <v>0</v>
      </c>
      <c r="L29" s="51">
        <f>L30</f>
        <v>36000</v>
      </c>
      <c r="M29" s="51">
        <f>M30</f>
        <v>36000</v>
      </c>
      <c r="N29" s="51">
        <f>N30</f>
        <v>36000</v>
      </c>
      <c r="O29" s="191"/>
    </row>
    <row r="30" spans="1:19" s="3" customFormat="1" ht="15.75" x14ac:dyDescent="0.25">
      <c r="A30" s="355" t="s">
        <v>23</v>
      </c>
      <c r="B30" s="355"/>
      <c r="C30" s="39" t="s">
        <v>20</v>
      </c>
      <c r="D30" s="39" t="s">
        <v>21</v>
      </c>
      <c r="E30" s="39" t="s">
        <v>20</v>
      </c>
      <c r="F30" s="39" t="s">
        <v>223</v>
      </c>
      <c r="G30" s="40" t="s">
        <v>100</v>
      </c>
      <c r="H30" s="40" t="s">
        <v>90</v>
      </c>
      <c r="I30" s="236" t="s">
        <v>403</v>
      </c>
      <c r="J30" s="39" t="s">
        <v>101</v>
      </c>
      <c r="K30" s="37"/>
      <c r="L30" s="38">
        <v>36000</v>
      </c>
      <c r="M30" s="38">
        <v>36000</v>
      </c>
      <c r="N30" s="38">
        <v>36000</v>
      </c>
      <c r="O30" s="185"/>
    </row>
    <row r="31" spans="1:19" s="3" customFormat="1" ht="15.75" x14ac:dyDescent="0.25">
      <c r="A31" s="376" t="s">
        <v>107</v>
      </c>
      <c r="B31" s="377"/>
      <c r="C31" s="35" t="s">
        <v>20</v>
      </c>
      <c r="D31" s="35" t="s">
        <v>21</v>
      </c>
      <c r="E31" s="35" t="s">
        <v>20</v>
      </c>
      <c r="F31" s="35" t="s">
        <v>223</v>
      </c>
      <c r="G31" s="50" t="s">
        <v>108</v>
      </c>
      <c r="H31" s="50"/>
      <c r="I31" s="35" t="s">
        <v>403</v>
      </c>
      <c r="J31" s="35"/>
      <c r="K31" s="63"/>
      <c r="L31" s="64">
        <f>L32</f>
        <v>170000</v>
      </c>
      <c r="M31" s="64">
        <f>M32</f>
        <v>170000</v>
      </c>
      <c r="N31" s="64">
        <f>N32</f>
        <v>170000</v>
      </c>
      <c r="O31" s="185"/>
      <c r="S31" s="185"/>
    </row>
    <row r="32" spans="1:19" s="3" customFormat="1" ht="15.75" x14ac:dyDescent="0.25">
      <c r="A32" s="357" t="s">
        <v>107</v>
      </c>
      <c r="B32" s="358"/>
      <c r="C32" s="39" t="s">
        <v>20</v>
      </c>
      <c r="D32" s="39" t="s">
        <v>21</v>
      </c>
      <c r="E32" s="39" t="s">
        <v>20</v>
      </c>
      <c r="F32" s="39" t="s">
        <v>223</v>
      </c>
      <c r="G32" s="40" t="s">
        <v>108</v>
      </c>
      <c r="H32" s="40" t="s">
        <v>90</v>
      </c>
      <c r="I32" s="236" t="s">
        <v>403</v>
      </c>
      <c r="J32" s="39" t="s">
        <v>101</v>
      </c>
      <c r="K32" s="37"/>
      <c r="L32" s="38">
        <v>170000</v>
      </c>
      <c r="M32" s="38">
        <v>170000</v>
      </c>
      <c r="N32" s="38">
        <v>170000</v>
      </c>
      <c r="O32" s="185"/>
    </row>
    <row r="33" spans="1:15" s="48" customFormat="1" ht="15.75" x14ac:dyDescent="0.25">
      <c r="A33" s="356" t="s">
        <v>102</v>
      </c>
      <c r="B33" s="356"/>
      <c r="C33" s="35" t="s">
        <v>20</v>
      </c>
      <c r="D33" s="35" t="s">
        <v>21</v>
      </c>
      <c r="E33" s="35" t="s">
        <v>20</v>
      </c>
      <c r="F33" s="35" t="s">
        <v>223</v>
      </c>
      <c r="G33" s="50" t="s">
        <v>64</v>
      </c>
      <c r="H33" s="50"/>
      <c r="I33" s="35" t="s">
        <v>403</v>
      </c>
      <c r="J33" s="35"/>
      <c r="K33" s="51">
        <f>K34</f>
        <v>0</v>
      </c>
      <c r="L33" s="51">
        <f>L34</f>
        <v>353030</v>
      </c>
      <c r="M33" s="51">
        <f>M34</f>
        <v>353030</v>
      </c>
      <c r="N33" s="51">
        <f>N34</f>
        <v>353030</v>
      </c>
      <c r="O33" s="191"/>
    </row>
    <row r="34" spans="1:15" s="3" customFormat="1" ht="15.75" customHeight="1" x14ac:dyDescent="0.25">
      <c r="A34" s="355" t="s">
        <v>102</v>
      </c>
      <c r="B34" s="355"/>
      <c r="C34" s="39" t="s">
        <v>20</v>
      </c>
      <c r="D34" s="39" t="s">
        <v>21</v>
      </c>
      <c r="E34" s="39" t="s">
        <v>20</v>
      </c>
      <c r="F34" s="39" t="s">
        <v>223</v>
      </c>
      <c r="G34" s="40" t="s">
        <v>64</v>
      </c>
      <c r="H34" s="40" t="s">
        <v>90</v>
      </c>
      <c r="I34" s="236" t="s">
        <v>403</v>
      </c>
      <c r="J34" s="39" t="s">
        <v>101</v>
      </c>
      <c r="K34" s="37"/>
      <c r="L34" s="38">
        <v>353030</v>
      </c>
      <c r="M34" s="38">
        <v>353030</v>
      </c>
      <c r="N34" s="38">
        <v>353030</v>
      </c>
      <c r="O34" s="185"/>
    </row>
    <row r="35" spans="1:15" s="3" customFormat="1" ht="15.75" hidden="1" customHeight="1" x14ac:dyDescent="0.25">
      <c r="A35" s="356" t="s">
        <v>353</v>
      </c>
      <c r="B35" s="356"/>
      <c r="C35" s="35" t="s">
        <v>20</v>
      </c>
      <c r="D35" s="35" t="s">
        <v>21</v>
      </c>
      <c r="E35" s="35" t="s">
        <v>20</v>
      </c>
      <c r="F35" s="35" t="s">
        <v>223</v>
      </c>
      <c r="G35" s="50" t="s">
        <v>354</v>
      </c>
      <c r="H35" s="50" t="s">
        <v>90</v>
      </c>
      <c r="I35" s="35" t="s">
        <v>105</v>
      </c>
      <c r="J35" s="35" t="s">
        <v>101</v>
      </c>
      <c r="K35" s="51"/>
      <c r="L35" s="51">
        <f>L36</f>
        <v>0</v>
      </c>
      <c r="M35" s="51">
        <f>M36</f>
        <v>0</v>
      </c>
      <c r="N35" s="51">
        <f>N36</f>
        <v>0</v>
      </c>
      <c r="O35" s="185"/>
    </row>
    <row r="36" spans="1:15" s="3" customFormat="1" ht="15.75" hidden="1" customHeight="1" x14ac:dyDescent="0.25">
      <c r="A36" s="355" t="s">
        <v>352</v>
      </c>
      <c r="B36" s="355"/>
      <c r="C36" s="228" t="s">
        <v>20</v>
      </c>
      <c r="D36" s="228" t="s">
        <v>21</v>
      </c>
      <c r="E36" s="228" t="s">
        <v>20</v>
      </c>
      <c r="F36" s="228" t="s">
        <v>223</v>
      </c>
      <c r="G36" s="40" t="s">
        <v>354</v>
      </c>
      <c r="H36" s="40" t="s">
        <v>90</v>
      </c>
      <c r="I36" s="228" t="s">
        <v>105</v>
      </c>
      <c r="J36" s="228" t="s">
        <v>101</v>
      </c>
      <c r="K36" s="37"/>
      <c r="L36" s="38"/>
      <c r="M36" s="38"/>
      <c r="N36" s="38"/>
      <c r="O36" s="185"/>
    </row>
    <row r="37" spans="1:15" s="48" customFormat="1" ht="15.75" x14ac:dyDescent="0.25">
      <c r="A37" s="356" t="s">
        <v>318</v>
      </c>
      <c r="B37" s="356"/>
      <c r="C37" s="35" t="s">
        <v>20</v>
      </c>
      <c r="D37" s="35" t="s">
        <v>21</v>
      </c>
      <c r="E37" s="35" t="s">
        <v>20</v>
      </c>
      <c r="F37" s="35" t="s">
        <v>223</v>
      </c>
      <c r="G37" s="50" t="s">
        <v>297</v>
      </c>
      <c r="H37" s="50"/>
      <c r="I37" s="35" t="s">
        <v>403</v>
      </c>
      <c r="J37" s="35"/>
      <c r="K37" s="51">
        <f>K38+K39</f>
        <v>0</v>
      </c>
      <c r="L37" s="51">
        <f>L38</f>
        <v>518510</v>
      </c>
      <c r="M37" s="51">
        <f>M38</f>
        <v>518510</v>
      </c>
      <c r="N37" s="51">
        <f>N38</f>
        <v>518510</v>
      </c>
      <c r="O37" s="191"/>
    </row>
    <row r="38" spans="1:15" s="3" customFormat="1" ht="26.25" customHeight="1" x14ac:dyDescent="0.25">
      <c r="A38" s="355" t="s">
        <v>310</v>
      </c>
      <c r="B38" s="355"/>
      <c r="C38" s="195" t="s">
        <v>20</v>
      </c>
      <c r="D38" s="195" t="s">
        <v>21</v>
      </c>
      <c r="E38" s="195" t="s">
        <v>20</v>
      </c>
      <c r="F38" s="195" t="s">
        <v>223</v>
      </c>
      <c r="G38" s="40" t="s">
        <v>297</v>
      </c>
      <c r="H38" s="40" t="s">
        <v>90</v>
      </c>
      <c r="I38" s="236" t="s">
        <v>403</v>
      </c>
      <c r="J38" s="195" t="s">
        <v>101</v>
      </c>
      <c r="K38" s="37"/>
      <c r="L38" s="38">
        <v>518510</v>
      </c>
      <c r="M38" s="38">
        <v>518510</v>
      </c>
      <c r="N38" s="38">
        <v>518510</v>
      </c>
      <c r="O38" s="185"/>
    </row>
    <row r="39" spans="1:15" s="48" customFormat="1" ht="15.75" x14ac:dyDescent="0.25">
      <c r="A39" s="356" t="s">
        <v>28</v>
      </c>
      <c r="B39" s="356"/>
      <c r="C39" s="35" t="s">
        <v>20</v>
      </c>
      <c r="D39" s="35" t="s">
        <v>21</v>
      </c>
      <c r="E39" s="35" t="s">
        <v>20</v>
      </c>
      <c r="F39" s="35" t="s">
        <v>223</v>
      </c>
      <c r="G39" s="50" t="s">
        <v>103</v>
      </c>
      <c r="H39" s="50"/>
      <c r="I39" s="35" t="s">
        <v>403</v>
      </c>
      <c r="J39" s="35"/>
      <c r="K39" s="51">
        <f>K40+K41</f>
        <v>0</v>
      </c>
      <c r="L39" s="51">
        <f>L40+L41</f>
        <v>4740900</v>
      </c>
      <c r="M39" s="51">
        <f>M40+M41</f>
        <v>4740900</v>
      </c>
      <c r="N39" s="51">
        <f>N40+N41</f>
        <v>4740900</v>
      </c>
      <c r="O39" s="191"/>
    </row>
    <row r="40" spans="1:15" s="3" customFormat="1" ht="15.75" x14ac:dyDescent="0.25">
      <c r="A40" s="355" t="s">
        <v>28</v>
      </c>
      <c r="B40" s="355"/>
      <c r="C40" s="39" t="s">
        <v>20</v>
      </c>
      <c r="D40" s="39" t="s">
        <v>21</v>
      </c>
      <c r="E40" s="39" t="s">
        <v>20</v>
      </c>
      <c r="F40" s="39" t="s">
        <v>223</v>
      </c>
      <c r="G40" s="40" t="s">
        <v>103</v>
      </c>
      <c r="H40" s="40" t="s">
        <v>90</v>
      </c>
      <c r="I40" s="236" t="s">
        <v>403</v>
      </c>
      <c r="J40" s="39" t="s">
        <v>101</v>
      </c>
      <c r="K40" s="37"/>
      <c r="L40" s="38">
        <v>4740900</v>
      </c>
      <c r="M40" s="38">
        <v>4740900</v>
      </c>
      <c r="N40" s="38">
        <v>4740900</v>
      </c>
      <c r="O40" s="185"/>
    </row>
    <row r="41" spans="1:15" s="3" customFormat="1" ht="17.25" hidden="1" customHeight="1" x14ac:dyDescent="0.25">
      <c r="A41" s="355" t="s">
        <v>28</v>
      </c>
      <c r="B41" s="355"/>
      <c r="C41" s="39" t="s">
        <v>20</v>
      </c>
      <c r="D41" s="39" t="s">
        <v>21</v>
      </c>
      <c r="E41" s="39" t="s">
        <v>20</v>
      </c>
      <c r="F41" s="39" t="s">
        <v>223</v>
      </c>
      <c r="G41" s="40" t="s">
        <v>103</v>
      </c>
      <c r="H41" s="40" t="s">
        <v>93</v>
      </c>
      <c r="I41" s="39" t="s">
        <v>105</v>
      </c>
      <c r="J41" s="39" t="s">
        <v>101</v>
      </c>
      <c r="K41" s="37"/>
      <c r="L41" s="38"/>
      <c r="M41" s="38"/>
      <c r="N41" s="38"/>
      <c r="O41" s="185"/>
    </row>
    <row r="42" spans="1:15" s="48" customFormat="1" ht="15.75" hidden="1" x14ac:dyDescent="0.25">
      <c r="A42" s="356" t="s">
        <v>29</v>
      </c>
      <c r="B42" s="356"/>
      <c r="C42" s="35" t="s">
        <v>20</v>
      </c>
      <c r="D42" s="35" t="s">
        <v>21</v>
      </c>
      <c r="E42" s="35" t="s">
        <v>20</v>
      </c>
      <c r="F42" s="35" t="s">
        <v>223</v>
      </c>
      <c r="G42" s="50" t="s">
        <v>65</v>
      </c>
      <c r="H42" s="50"/>
      <c r="I42" s="35" t="s">
        <v>105</v>
      </c>
      <c r="J42" s="35"/>
      <c r="K42" s="51">
        <f>K43+K44</f>
        <v>0</v>
      </c>
      <c r="L42" s="51">
        <f>L43+L44</f>
        <v>0</v>
      </c>
      <c r="M42" s="51">
        <f>M43+M44</f>
        <v>0</v>
      </c>
      <c r="N42" s="51">
        <f>N43+N44</f>
        <v>0</v>
      </c>
      <c r="O42" s="191"/>
    </row>
    <row r="43" spans="1:15" s="3" customFormat="1" ht="15.75" hidden="1" x14ac:dyDescent="0.25">
      <c r="A43" s="355" t="s">
        <v>29</v>
      </c>
      <c r="B43" s="355"/>
      <c r="C43" s="39" t="s">
        <v>20</v>
      </c>
      <c r="D43" s="39" t="s">
        <v>21</v>
      </c>
      <c r="E43" s="39" t="s">
        <v>20</v>
      </c>
      <c r="F43" s="39" t="s">
        <v>223</v>
      </c>
      <c r="G43" s="40" t="s">
        <v>65</v>
      </c>
      <c r="H43" s="40" t="s">
        <v>90</v>
      </c>
      <c r="I43" s="39" t="s">
        <v>105</v>
      </c>
      <c r="J43" s="39" t="s">
        <v>101</v>
      </c>
      <c r="K43" s="37"/>
      <c r="L43" s="38"/>
      <c r="M43" s="38"/>
      <c r="N43" s="38"/>
      <c r="O43" s="185"/>
    </row>
    <row r="44" spans="1:15" s="3" customFormat="1" ht="15.75" hidden="1" x14ac:dyDescent="0.25">
      <c r="A44" s="355" t="s">
        <v>29</v>
      </c>
      <c r="B44" s="355"/>
      <c r="C44" s="39" t="s">
        <v>20</v>
      </c>
      <c r="D44" s="39" t="s">
        <v>21</v>
      </c>
      <c r="E44" s="39" t="s">
        <v>20</v>
      </c>
      <c r="F44" s="39" t="s">
        <v>223</v>
      </c>
      <c r="G44" s="40" t="s">
        <v>65</v>
      </c>
      <c r="H44" s="40" t="s">
        <v>93</v>
      </c>
      <c r="I44" s="39" t="s">
        <v>105</v>
      </c>
      <c r="J44" s="39" t="s">
        <v>101</v>
      </c>
      <c r="K44" s="37"/>
      <c r="L44" s="38"/>
      <c r="M44" s="38"/>
      <c r="N44" s="38"/>
      <c r="O44" s="185"/>
    </row>
    <row r="45" spans="1:15" s="1" customFormat="1" ht="17.25" hidden="1" customHeight="1" x14ac:dyDescent="0.25">
      <c r="A45" s="379" t="s">
        <v>224</v>
      </c>
      <c r="B45" s="379"/>
      <c r="C45" s="41" t="s">
        <v>20</v>
      </c>
      <c r="D45" s="41"/>
      <c r="E45" s="41"/>
      <c r="F45" s="41"/>
      <c r="G45" s="41"/>
      <c r="H45" s="41"/>
      <c r="I45" s="41"/>
      <c r="J45" s="41"/>
      <c r="K45" s="62">
        <f t="shared" ref="K45:N46" si="2">K46</f>
        <v>0</v>
      </c>
      <c r="L45" s="62">
        <f t="shared" si="2"/>
        <v>0</v>
      </c>
      <c r="M45" s="62">
        <f t="shared" si="2"/>
        <v>343100</v>
      </c>
      <c r="N45" s="62">
        <f t="shared" si="2"/>
        <v>0</v>
      </c>
      <c r="O45" s="178"/>
    </row>
    <row r="46" spans="1:15" s="3" customFormat="1" ht="15.75" hidden="1" x14ac:dyDescent="0.25">
      <c r="A46" s="370"/>
      <c r="B46" s="370"/>
      <c r="C46" s="35" t="s">
        <v>20</v>
      </c>
      <c r="D46" s="35" t="s">
        <v>21</v>
      </c>
      <c r="E46" s="35" t="s">
        <v>20</v>
      </c>
      <c r="F46" s="36"/>
      <c r="G46" s="37"/>
      <c r="H46" s="37"/>
      <c r="I46" s="35" t="s">
        <v>105</v>
      </c>
      <c r="J46" s="35"/>
      <c r="K46" s="51">
        <f t="shared" si="2"/>
        <v>0</v>
      </c>
      <c r="L46" s="51">
        <f t="shared" si="2"/>
        <v>0</v>
      </c>
      <c r="M46" s="51">
        <f t="shared" si="2"/>
        <v>343100</v>
      </c>
      <c r="N46" s="51">
        <f t="shared" si="2"/>
        <v>0</v>
      </c>
      <c r="O46" s="185"/>
    </row>
    <row r="47" spans="1:15" s="3" customFormat="1" ht="15.75" hidden="1" x14ac:dyDescent="0.25">
      <c r="A47" s="370"/>
      <c r="B47" s="370"/>
      <c r="C47" s="35" t="s">
        <v>20</v>
      </c>
      <c r="D47" s="35" t="s">
        <v>21</v>
      </c>
      <c r="E47" s="35" t="s">
        <v>20</v>
      </c>
      <c r="F47" s="36" t="s">
        <v>91</v>
      </c>
      <c r="G47" s="37"/>
      <c r="H47" s="37"/>
      <c r="I47" s="35" t="s">
        <v>105</v>
      </c>
      <c r="J47" s="35"/>
      <c r="K47" s="51">
        <f>K48+K51+K53+K56+K58+K61+K64</f>
        <v>0</v>
      </c>
      <c r="L47" s="51">
        <f>L48+L51+L53+L56+L58+L61+L64</f>
        <v>0</v>
      </c>
      <c r="M47" s="51">
        <f>M48+M51+M53+M56+M58+M61+M64</f>
        <v>343100</v>
      </c>
      <c r="N47" s="51">
        <f>N48+N51+N53+N56+N58+N61+N64</f>
        <v>0</v>
      </c>
      <c r="O47" s="185"/>
    </row>
    <row r="48" spans="1:15" s="48" customFormat="1" ht="15.75" hidden="1" x14ac:dyDescent="0.25">
      <c r="A48" s="371" t="s">
        <v>94</v>
      </c>
      <c r="B48" s="371"/>
      <c r="C48" s="35" t="s">
        <v>20</v>
      </c>
      <c r="D48" s="35" t="s">
        <v>21</v>
      </c>
      <c r="E48" s="35" t="s">
        <v>20</v>
      </c>
      <c r="F48" s="35" t="s">
        <v>91</v>
      </c>
      <c r="G48" s="49" t="s">
        <v>92</v>
      </c>
      <c r="H48" s="49"/>
      <c r="I48" s="35" t="s">
        <v>105</v>
      </c>
      <c r="J48" s="35"/>
      <c r="K48" s="51">
        <f>K49+K50</f>
        <v>0</v>
      </c>
      <c r="L48" s="51">
        <f>L49+L50</f>
        <v>0</v>
      </c>
      <c r="M48" s="51">
        <f>M49+M50</f>
        <v>0</v>
      </c>
      <c r="N48" s="51">
        <f>N49+N50</f>
        <v>0</v>
      </c>
      <c r="O48" s="191"/>
    </row>
    <row r="49" spans="1:15" s="3" customFormat="1" ht="15.75" hidden="1" x14ac:dyDescent="0.25">
      <c r="A49" s="372" t="s">
        <v>94</v>
      </c>
      <c r="B49" s="372"/>
      <c r="C49" s="39" t="s">
        <v>20</v>
      </c>
      <c r="D49" s="39" t="s">
        <v>21</v>
      </c>
      <c r="E49" s="39" t="s">
        <v>20</v>
      </c>
      <c r="F49" s="39" t="s">
        <v>91</v>
      </c>
      <c r="G49" s="47" t="s">
        <v>92</v>
      </c>
      <c r="H49" s="47" t="s">
        <v>90</v>
      </c>
      <c r="I49" s="39" t="s">
        <v>105</v>
      </c>
      <c r="J49" s="39" t="s">
        <v>97</v>
      </c>
      <c r="K49" s="37"/>
      <c r="L49" s="38"/>
      <c r="M49" s="38"/>
      <c r="N49" s="38"/>
      <c r="O49" s="185"/>
    </row>
    <row r="50" spans="1:15" s="3" customFormat="1" ht="15.75" hidden="1" x14ac:dyDescent="0.25">
      <c r="A50" s="372" t="s">
        <v>94</v>
      </c>
      <c r="B50" s="372"/>
      <c r="C50" s="39" t="s">
        <v>20</v>
      </c>
      <c r="D50" s="39" t="s">
        <v>21</v>
      </c>
      <c r="E50" s="39" t="s">
        <v>20</v>
      </c>
      <c r="F50" s="39" t="s">
        <v>91</v>
      </c>
      <c r="G50" s="47" t="s">
        <v>92</v>
      </c>
      <c r="H50" s="47" t="s">
        <v>93</v>
      </c>
      <c r="I50" s="39" t="s">
        <v>105</v>
      </c>
      <c r="J50" s="39" t="s">
        <v>97</v>
      </c>
      <c r="K50" s="37"/>
      <c r="L50" s="38"/>
      <c r="M50" s="38"/>
      <c r="N50" s="38"/>
      <c r="O50" s="185"/>
    </row>
    <row r="51" spans="1:15" s="48" customFormat="1" ht="15.75" hidden="1" x14ac:dyDescent="0.25">
      <c r="A51" s="356" t="s">
        <v>76</v>
      </c>
      <c r="B51" s="356"/>
      <c r="C51" s="35" t="s">
        <v>20</v>
      </c>
      <c r="D51" s="35" t="s">
        <v>21</v>
      </c>
      <c r="E51" s="35" t="s">
        <v>20</v>
      </c>
      <c r="F51" s="35" t="s">
        <v>91</v>
      </c>
      <c r="G51" s="49" t="s">
        <v>63</v>
      </c>
      <c r="H51" s="49"/>
      <c r="I51" s="35" t="s">
        <v>105</v>
      </c>
      <c r="J51" s="35"/>
      <c r="K51" s="51">
        <f>K52</f>
        <v>0</v>
      </c>
      <c r="L51" s="51">
        <f>L52</f>
        <v>0</v>
      </c>
      <c r="M51" s="51">
        <f>M52</f>
        <v>0</v>
      </c>
      <c r="N51" s="51">
        <f>N52</f>
        <v>0</v>
      </c>
      <c r="O51" s="191"/>
    </row>
    <row r="52" spans="1:15" s="3" customFormat="1" ht="15.75" hidden="1" x14ac:dyDescent="0.25">
      <c r="A52" s="355" t="s">
        <v>76</v>
      </c>
      <c r="B52" s="355"/>
      <c r="C52" s="39" t="s">
        <v>20</v>
      </c>
      <c r="D52" s="39" t="s">
        <v>21</v>
      </c>
      <c r="E52" s="39" t="s">
        <v>20</v>
      </c>
      <c r="F52" s="39" t="s">
        <v>91</v>
      </c>
      <c r="G52" s="47" t="s">
        <v>63</v>
      </c>
      <c r="H52" s="47" t="s">
        <v>90</v>
      </c>
      <c r="I52" s="39" t="s">
        <v>105</v>
      </c>
      <c r="J52" s="39" t="s">
        <v>98</v>
      </c>
      <c r="K52" s="37"/>
      <c r="L52" s="38"/>
      <c r="M52" s="38"/>
      <c r="N52" s="38"/>
      <c r="O52" s="185"/>
    </row>
    <row r="53" spans="1:15" s="48" customFormat="1" ht="15.75" hidden="1" x14ac:dyDescent="0.25">
      <c r="A53" s="356" t="s">
        <v>95</v>
      </c>
      <c r="B53" s="356"/>
      <c r="C53" s="35" t="s">
        <v>20</v>
      </c>
      <c r="D53" s="35" t="s">
        <v>21</v>
      </c>
      <c r="E53" s="35" t="s">
        <v>20</v>
      </c>
      <c r="F53" s="35" t="s">
        <v>91</v>
      </c>
      <c r="G53" s="50" t="s">
        <v>96</v>
      </c>
      <c r="H53" s="50"/>
      <c r="I53" s="35" t="s">
        <v>105</v>
      </c>
      <c r="J53" s="35"/>
      <c r="K53" s="51">
        <f>K54+K55</f>
        <v>0</v>
      </c>
      <c r="L53" s="51">
        <f>L54+L55</f>
        <v>0</v>
      </c>
      <c r="M53" s="51">
        <f>M54+M55</f>
        <v>0</v>
      </c>
      <c r="N53" s="51">
        <f>N54+N55</f>
        <v>0</v>
      </c>
      <c r="O53" s="191"/>
    </row>
    <row r="54" spans="1:15" s="3" customFormat="1" ht="15.75" hidden="1" x14ac:dyDescent="0.25">
      <c r="A54" s="355" t="s">
        <v>95</v>
      </c>
      <c r="B54" s="355"/>
      <c r="C54" s="39" t="s">
        <v>20</v>
      </c>
      <c r="D54" s="39" t="s">
        <v>21</v>
      </c>
      <c r="E54" s="39" t="s">
        <v>20</v>
      </c>
      <c r="F54" s="39" t="s">
        <v>91</v>
      </c>
      <c r="G54" s="40" t="s">
        <v>96</v>
      </c>
      <c r="H54" s="40" t="s">
        <v>90</v>
      </c>
      <c r="I54" s="39" t="s">
        <v>105</v>
      </c>
      <c r="J54" s="39" t="s">
        <v>99</v>
      </c>
      <c r="K54" s="37"/>
      <c r="L54" s="38"/>
      <c r="M54" s="38"/>
      <c r="N54" s="38"/>
      <c r="O54" s="185"/>
    </row>
    <row r="55" spans="1:15" s="3" customFormat="1" ht="15.75" hidden="1" x14ac:dyDescent="0.25">
      <c r="A55" s="355" t="s">
        <v>95</v>
      </c>
      <c r="B55" s="355"/>
      <c r="C55" s="39" t="s">
        <v>20</v>
      </c>
      <c r="D55" s="39" t="s">
        <v>21</v>
      </c>
      <c r="E55" s="39" t="s">
        <v>20</v>
      </c>
      <c r="F55" s="39" t="s">
        <v>91</v>
      </c>
      <c r="G55" s="40" t="s">
        <v>96</v>
      </c>
      <c r="H55" s="40" t="s">
        <v>93</v>
      </c>
      <c r="I55" s="39" t="s">
        <v>105</v>
      </c>
      <c r="J55" s="39" t="s">
        <v>99</v>
      </c>
      <c r="K55" s="37"/>
      <c r="L55" s="38"/>
      <c r="M55" s="38"/>
      <c r="N55" s="38"/>
      <c r="O55" s="185"/>
    </row>
    <row r="56" spans="1:15" s="48" customFormat="1" ht="15.75" hidden="1" x14ac:dyDescent="0.25">
      <c r="A56" s="356" t="s">
        <v>23</v>
      </c>
      <c r="B56" s="356"/>
      <c r="C56" s="35" t="s">
        <v>20</v>
      </c>
      <c r="D56" s="35" t="s">
        <v>21</v>
      </c>
      <c r="E56" s="35" t="s">
        <v>20</v>
      </c>
      <c r="F56" s="35" t="s">
        <v>91</v>
      </c>
      <c r="G56" s="50" t="s">
        <v>100</v>
      </c>
      <c r="H56" s="50"/>
      <c r="I56" s="35" t="s">
        <v>105</v>
      </c>
      <c r="J56" s="35"/>
      <c r="K56" s="51">
        <f>K57</f>
        <v>0</v>
      </c>
      <c r="L56" s="51">
        <f>L57</f>
        <v>0</v>
      </c>
      <c r="M56" s="51">
        <f>M57</f>
        <v>0</v>
      </c>
      <c r="N56" s="51">
        <f>N57</f>
        <v>0</v>
      </c>
      <c r="O56" s="191"/>
    </row>
    <row r="57" spans="1:15" s="3" customFormat="1" ht="15.75" hidden="1" x14ac:dyDescent="0.25">
      <c r="A57" s="355" t="s">
        <v>23</v>
      </c>
      <c r="B57" s="355"/>
      <c r="C57" s="39" t="s">
        <v>20</v>
      </c>
      <c r="D57" s="39" t="s">
        <v>21</v>
      </c>
      <c r="E57" s="39" t="s">
        <v>20</v>
      </c>
      <c r="F57" s="39" t="s">
        <v>91</v>
      </c>
      <c r="G57" s="40" t="s">
        <v>100</v>
      </c>
      <c r="H57" s="40" t="s">
        <v>90</v>
      </c>
      <c r="I57" s="39" t="s">
        <v>105</v>
      </c>
      <c r="J57" s="39" t="s">
        <v>101</v>
      </c>
      <c r="K57" s="37"/>
      <c r="L57" s="38"/>
      <c r="M57" s="38"/>
      <c r="N57" s="38"/>
      <c r="O57" s="185"/>
    </row>
    <row r="58" spans="1:15" s="48" customFormat="1" ht="15.75" hidden="1" x14ac:dyDescent="0.25">
      <c r="A58" s="356" t="s">
        <v>102</v>
      </c>
      <c r="B58" s="356"/>
      <c r="C58" s="35" t="s">
        <v>20</v>
      </c>
      <c r="D58" s="35" t="s">
        <v>21</v>
      </c>
      <c r="E58" s="35" t="s">
        <v>20</v>
      </c>
      <c r="F58" s="35" t="s">
        <v>91</v>
      </c>
      <c r="G58" s="50" t="s">
        <v>64</v>
      </c>
      <c r="H58" s="50"/>
      <c r="I58" s="35" t="s">
        <v>105</v>
      </c>
      <c r="J58" s="35"/>
      <c r="K58" s="51">
        <f>K59</f>
        <v>0</v>
      </c>
      <c r="L58" s="51">
        <f>L59</f>
        <v>0</v>
      </c>
      <c r="M58" s="51">
        <f>M59</f>
        <v>0</v>
      </c>
      <c r="N58" s="51">
        <f>N59</f>
        <v>0</v>
      </c>
      <c r="O58" s="191"/>
    </row>
    <row r="59" spans="1:15" s="3" customFormat="1" ht="15.75" hidden="1" x14ac:dyDescent="0.25">
      <c r="A59" s="355" t="s">
        <v>102</v>
      </c>
      <c r="B59" s="355"/>
      <c r="C59" s="39" t="s">
        <v>20</v>
      </c>
      <c r="D59" s="39" t="s">
        <v>21</v>
      </c>
      <c r="E59" s="39" t="s">
        <v>20</v>
      </c>
      <c r="F59" s="39" t="s">
        <v>91</v>
      </c>
      <c r="G59" s="40" t="s">
        <v>64</v>
      </c>
      <c r="H59" s="40" t="s">
        <v>90</v>
      </c>
      <c r="I59" s="39" t="s">
        <v>105</v>
      </c>
      <c r="J59" s="39" t="s">
        <v>101</v>
      </c>
      <c r="K59" s="37"/>
      <c r="L59" s="38"/>
      <c r="M59" s="38"/>
      <c r="N59" s="38"/>
      <c r="O59" s="185"/>
    </row>
    <row r="60" spans="1:15" s="3" customFormat="1" ht="15.75" x14ac:dyDescent="0.25">
      <c r="A60" s="370"/>
      <c r="B60" s="370"/>
      <c r="C60" s="35" t="s">
        <v>20</v>
      </c>
      <c r="D60" s="35" t="s">
        <v>21</v>
      </c>
      <c r="E60" s="35" t="s">
        <v>20</v>
      </c>
      <c r="F60" s="36" t="s">
        <v>304</v>
      </c>
      <c r="G60" s="37"/>
      <c r="H60" s="37"/>
      <c r="I60" s="35" t="s">
        <v>431</v>
      </c>
      <c r="J60" s="35"/>
      <c r="K60" s="51"/>
      <c r="L60" s="51">
        <f>L61+L63+L65</f>
        <v>0</v>
      </c>
      <c r="M60" s="51">
        <f>M61+M63+M65</f>
        <v>343100</v>
      </c>
      <c r="N60" s="51">
        <f>N61+N63+N65</f>
        <v>0</v>
      </c>
      <c r="O60" s="185"/>
    </row>
    <row r="61" spans="1:15" s="48" customFormat="1" ht="48" customHeight="1" x14ac:dyDescent="0.25">
      <c r="A61" s="381" t="s">
        <v>432</v>
      </c>
      <c r="B61" s="381"/>
      <c r="C61" s="35" t="s">
        <v>20</v>
      </c>
      <c r="D61" s="35" t="s">
        <v>21</v>
      </c>
      <c r="E61" s="35" t="s">
        <v>20</v>
      </c>
      <c r="F61" s="35" t="s">
        <v>304</v>
      </c>
      <c r="G61" s="50" t="s">
        <v>108</v>
      </c>
      <c r="H61" s="50"/>
      <c r="I61" s="35" t="s">
        <v>431</v>
      </c>
      <c r="J61" s="35"/>
      <c r="K61" s="51">
        <f>K62+K63</f>
        <v>0</v>
      </c>
      <c r="L61" s="51">
        <f>L62+L63</f>
        <v>0</v>
      </c>
      <c r="M61" s="51">
        <f>M62+M63</f>
        <v>343100</v>
      </c>
      <c r="N61" s="51">
        <f>N62+N63</f>
        <v>0</v>
      </c>
      <c r="O61" s="191"/>
    </row>
    <row r="62" spans="1:15" s="3" customFormat="1" ht="50.25" customHeight="1" x14ac:dyDescent="0.25">
      <c r="A62" s="380" t="s">
        <v>305</v>
      </c>
      <c r="B62" s="380"/>
      <c r="C62" s="39" t="s">
        <v>20</v>
      </c>
      <c r="D62" s="39" t="s">
        <v>21</v>
      </c>
      <c r="E62" s="39" t="s">
        <v>20</v>
      </c>
      <c r="F62" s="39" t="s">
        <v>304</v>
      </c>
      <c r="G62" s="40" t="s">
        <v>108</v>
      </c>
      <c r="H62" s="40" t="s">
        <v>430</v>
      </c>
      <c r="I62" s="39" t="s">
        <v>431</v>
      </c>
      <c r="J62" s="39" t="s">
        <v>319</v>
      </c>
      <c r="K62" s="37"/>
      <c r="L62" s="38"/>
      <c r="M62" s="38">
        <v>343100</v>
      </c>
      <c r="N62" s="38"/>
      <c r="O62" s="185"/>
    </row>
    <row r="63" spans="1:15" s="3" customFormat="1" ht="15.75" hidden="1" x14ac:dyDescent="0.25">
      <c r="A63" s="355" t="s">
        <v>28</v>
      </c>
      <c r="B63" s="355"/>
      <c r="C63" s="39" t="s">
        <v>20</v>
      </c>
      <c r="D63" s="39" t="s">
        <v>21</v>
      </c>
      <c r="E63" s="39" t="s">
        <v>20</v>
      </c>
      <c r="F63" s="39" t="s">
        <v>304</v>
      </c>
      <c r="G63" s="40" t="s">
        <v>429</v>
      </c>
      <c r="H63" s="40" t="s">
        <v>351</v>
      </c>
      <c r="I63" s="39" t="s">
        <v>105</v>
      </c>
      <c r="J63" s="39" t="s">
        <v>319</v>
      </c>
      <c r="K63" s="37"/>
      <c r="L63" s="38"/>
      <c r="M63" s="38"/>
      <c r="N63" s="38"/>
      <c r="O63" s="185"/>
    </row>
    <row r="64" spans="1:15" s="48" customFormat="1" ht="15.75" hidden="1" x14ac:dyDescent="0.25">
      <c r="A64" s="356" t="s">
        <v>29</v>
      </c>
      <c r="B64" s="356"/>
      <c r="C64" s="35" t="s">
        <v>20</v>
      </c>
      <c r="D64" s="35" t="s">
        <v>21</v>
      </c>
      <c r="E64" s="35" t="s">
        <v>20</v>
      </c>
      <c r="F64" s="35" t="s">
        <v>91</v>
      </c>
      <c r="G64" s="50" t="s">
        <v>65</v>
      </c>
      <c r="H64" s="50"/>
      <c r="I64" s="35" t="s">
        <v>105</v>
      </c>
      <c r="J64" s="35"/>
      <c r="K64" s="51">
        <f>K65+K66</f>
        <v>0</v>
      </c>
      <c r="L64" s="51">
        <f>L65+L66</f>
        <v>0</v>
      </c>
      <c r="M64" s="51">
        <f>M65+M66</f>
        <v>0</v>
      </c>
      <c r="N64" s="51">
        <f>N65+N66</f>
        <v>0</v>
      </c>
      <c r="O64" s="191"/>
    </row>
    <row r="65" spans="1:15" s="3" customFormat="1" ht="15.75" hidden="1" x14ac:dyDescent="0.25">
      <c r="A65" s="355" t="s">
        <v>29</v>
      </c>
      <c r="B65" s="355"/>
      <c r="C65" s="39" t="s">
        <v>20</v>
      </c>
      <c r="D65" s="39" t="s">
        <v>21</v>
      </c>
      <c r="E65" s="39" t="s">
        <v>20</v>
      </c>
      <c r="F65" s="39" t="s">
        <v>91</v>
      </c>
      <c r="G65" s="40" t="s">
        <v>65</v>
      </c>
      <c r="H65" s="40" t="s">
        <v>90</v>
      </c>
      <c r="I65" s="39" t="s">
        <v>105</v>
      </c>
      <c r="J65" s="39" t="s">
        <v>101</v>
      </c>
      <c r="K65" s="37"/>
      <c r="L65" s="38"/>
      <c r="M65" s="38"/>
      <c r="N65" s="38"/>
      <c r="O65" s="185"/>
    </row>
    <row r="66" spans="1:15" s="3" customFormat="1" ht="15.75" hidden="1" x14ac:dyDescent="0.25">
      <c r="A66" s="355" t="s">
        <v>29</v>
      </c>
      <c r="B66" s="355"/>
      <c r="C66" s="39" t="s">
        <v>20</v>
      </c>
      <c r="D66" s="39" t="s">
        <v>21</v>
      </c>
      <c r="E66" s="39" t="s">
        <v>20</v>
      </c>
      <c r="F66" s="39" t="s">
        <v>91</v>
      </c>
      <c r="G66" s="40" t="s">
        <v>65</v>
      </c>
      <c r="H66" s="40" t="s">
        <v>93</v>
      </c>
      <c r="I66" s="39" t="s">
        <v>105</v>
      </c>
      <c r="J66" s="39" t="s">
        <v>101</v>
      </c>
      <c r="K66" s="37"/>
      <c r="L66" s="38"/>
      <c r="M66" s="38"/>
      <c r="N66" s="38"/>
      <c r="O66" s="185"/>
    </row>
    <row r="67" spans="1:15" s="1" customFormat="1" ht="13.5" customHeight="1" x14ac:dyDescent="0.25">
      <c r="A67" s="379" t="s">
        <v>78</v>
      </c>
      <c r="B67" s="379"/>
      <c r="C67" s="41" t="s">
        <v>22</v>
      </c>
      <c r="D67" s="41"/>
      <c r="E67" s="41"/>
      <c r="F67" s="41"/>
      <c r="G67" s="41"/>
      <c r="H67" s="41"/>
      <c r="I67" s="41"/>
      <c r="J67" s="41"/>
      <c r="K67" s="62">
        <f>K68</f>
        <v>0</v>
      </c>
      <c r="L67" s="62">
        <f>L68</f>
        <v>10825600</v>
      </c>
      <c r="M67" s="62">
        <f>M68</f>
        <v>11035500</v>
      </c>
      <c r="N67" s="62">
        <f>N68</f>
        <v>10851100</v>
      </c>
      <c r="O67" s="178"/>
    </row>
    <row r="68" spans="1:15" s="3" customFormat="1" ht="13.5" customHeight="1" x14ac:dyDescent="0.25">
      <c r="A68" s="370"/>
      <c r="B68" s="370"/>
      <c r="C68" s="35" t="s">
        <v>22</v>
      </c>
      <c r="D68" s="35" t="s">
        <v>21</v>
      </c>
      <c r="E68" s="35" t="s">
        <v>20</v>
      </c>
      <c r="F68" s="36"/>
      <c r="G68" s="37"/>
      <c r="H68" s="37"/>
      <c r="I68" s="35" t="s">
        <v>104</v>
      </c>
      <c r="J68" s="35"/>
      <c r="K68" s="51">
        <f>K69</f>
        <v>0</v>
      </c>
      <c r="L68" s="51">
        <f>L69+L112</f>
        <v>10825600</v>
      </c>
      <c r="M68" s="51">
        <f>M69+M112</f>
        <v>11035500</v>
      </c>
      <c r="N68" s="51">
        <f>N69+N112</f>
        <v>10851100</v>
      </c>
      <c r="O68" s="185"/>
    </row>
    <row r="69" spans="1:15" s="3" customFormat="1" ht="13.5" customHeight="1" x14ac:dyDescent="0.25">
      <c r="A69" s="370"/>
      <c r="B69" s="370"/>
      <c r="C69" s="35" t="s">
        <v>22</v>
      </c>
      <c r="D69" s="35" t="s">
        <v>21</v>
      </c>
      <c r="E69" s="35" t="s">
        <v>20</v>
      </c>
      <c r="F69" s="36" t="s">
        <v>223</v>
      </c>
      <c r="G69" s="37"/>
      <c r="H69" s="37"/>
      <c r="I69" s="35" t="s">
        <v>104</v>
      </c>
      <c r="J69" s="35"/>
      <c r="K69" s="51">
        <f>K70+K73+K75+K78+K82+K87+K92+K101+K104+K96</f>
        <v>0</v>
      </c>
      <c r="L69" s="51">
        <f>L70+L73+L75+L80+L82+L87+L92+L101+L104+L109+L106</f>
        <v>10825600</v>
      </c>
      <c r="M69" s="51">
        <f>M70+M73+M75+M80+M82+M87+M92+M101+M104+M109+M106</f>
        <v>10845000</v>
      </c>
      <c r="N69" s="51">
        <f t="shared" ref="N69" si="3">N70+N73+N75+N80+N82+N87+N92+N101+N104+N109+N106</f>
        <v>10851100</v>
      </c>
      <c r="O69" s="185"/>
    </row>
    <row r="70" spans="1:15" s="48" customFormat="1" ht="13.5" customHeight="1" x14ac:dyDescent="0.25">
      <c r="A70" s="371" t="s">
        <v>94</v>
      </c>
      <c r="B70" s="371"/>
      <c r="C70" s="35" t="s">
        <v>22</v>
      </c>
      <c r="D70" s="35" t="s">
        <v>21</v>
      </c>
      <c r="E70" s="35" t="s">
        <v>20</v>
      </c>
      <c r="F70" s="35" t="s">
        <v>223</v>
      </c>
      <c r="G70" s="49" t="s">
        <v>92</v>
      </c>
      <c r="H70" s="49"/>
      <c r="I70" s="35" t="s">
        <v>104</v>
      </c>
      <c r="J70" s="35"/>
      <c r="K70" s="51">
        <f>K71+K72</f>
        <v>0</v>
      </c>
      <c r="L70" s="51">
        <f>L71+L72</f>
        <v>1915463.52</v>
      </c>
      <c r="M70" s="51">
        <f>M71+M72</f>
        <v>1930363.67</v>
      </c>
      <c r="N70" s="51">
        <f>N71+N72</f>
        <v>1935048.77</v>
      </c>
      <c r="O70" s="191"/>
    </row>
    <row r="71" spans="1:15" s="3" customFormat="1" ht="16.5" customHeight="1" x14ac:dyDescent="0.25">
      <c r="A71" s="372" t="s">
        <v>94</v>
      </c>
      <c r="B71" s="372"/>
      <c r="C71" s="39" t="s">
        <v>22</v>
      </c>
      <c r="D71" s="39" t="s">
        <v>21</v>
      </c>
      <c r="E71" s="39" t="s">
        <v>20</v>
      </c>
      <c r="F71" s="39" t="s">
        <v>223</v>
      </c>
      <c r="G71" s="47" t="s">
        <v>92</v>
      </c>
      <c r="H71" s="47" t="s">
        <v>90</v>
      </c>
      <c r="I71" s="39" t="s">
        <v>104</v>
      </c>
      <c r="J71" s="39" t="s">
        <v>97</v>
      </c>
      <c r="K71" s="37"/>
      <c r="L71" s="38">
        <v>1915463.52</v>
      </c>
      <c r="M71" s="38">
        <v>1930363.67</v>
      </c>
      <c r="N71" s="38">
        <v>1935048.77</v>
      </c>
      <c r="O71" s="185"/>
    </row>
    <row r="72" spans="1:15" s="3" customFormat="1" ht="16.5" hidden="1" customHeight="1" x14ac:dyDescent="0.25">
      <c r="A72" s="372" t="s">
        <v>94</v>
      </c>
      <c r="B72" s="372"/>
      <c r="C72" s="39" t="s">
        <v>22</v>
      </c>
      <c r="D72" s="39" t="s">
        <v>21</v>
      </c>
      <c r="E72" s="39" t="s">
        <v>20</v>
      </c>
      <c r="F72" s="39" t="s">
        <v>91</v>
      </c>
      <c r="G72" s="47" t="s">
        <v>92</v>
      </c>
      <c r="H72" s="47" t="s">
        <v>93</v>
      </c>
      <c r="I72" s="39" t="s">
        <v>104</v>
      </c>
      <c r="J72" s="39" t="s">
        <v>97</v>
      </c>
      <c r="K72" s="37"/>
      <c r="L72" s="38"/>
      <c r="M72" s="38"/>
      <c r="N72" s="38"/>
      <c r="O72" s="185"/>
    </row>
    <row r="73" spans="1:15" s="48" customFormat="1" ht="16.5" customHeight="1" x14ac:dyDescent="0.25">
      <c r="A73" s="356" t="s">
        <v>76</v>
      </c>
      <c r="B73" s="356"/>
      <c r="C73" s="35" t="s">
        <v>22</v>
      </c>
      <c r="D73" s="35" t="s">
        <v>21</v>
      </c>
      <c r="E73" s="35" t="s">
        <v>20</v>
      </c>
      <c r="F73" s="35" t="s">
        <v>223</v>
      </c>
      <c r="G73" s="238" t="s">
        <v>296</v>
      </c>
      <c r="H73" s="49"/>
      <c r="I73" s="35" t="s">
        <v>104</v>
      </c>
      <c r="J73" s="35"/>
      <c r="K73" s="51">
        <f>K74</f>
        <v>0</v>
      </c>
      <c r="L73" s="51">
        <f>L74</f>
        <v>400</v>
      </c>
      <c r="M73" s="51">
        <f>M74</f>
        <v>400</v>
      </c>
      <c r="N73" s="51">
        <f>N74</f>
        <v>400</v>
      </c>
      <c r="O73" s="191"/>
    </row>
    <row r="74" spans="1:15" s="3" customFormat="1" ht="15.75" x14ac:dyDescent="0.25">
      <c r="A74" s="355" t="s">
        <v>76</v>
      </c>
      <c r="B74" s="355"/>
      <c r="C74" s="39" t="s">
        <v>22</v>
      </c>
      <c r="D74" s="39" t="s">
        <v>21</v>
      </c>
      <c r="E74" s="39" t="s">
        <v>20</v>
      </c>
      <c r="F74" s="39" t="s">
        <v>223</v>
      </c>
      <c r="G74" s="239" t="s">
        <v>296</v>
      </c>
      <c r="H74" s="47" t="s">
        <v>90</v>
      </c>
      <c r="I74" s="39" t="s">
        <v>104</v>
      </c>
      <c r="J74" s="39" t="s">
        <v>98</v>
      </c>
      <c r="K74" s="37"/>
      <c r="L74" s="38">
        <v>400</v>
      </c>
      <c r="M74" s="38">
        <v>400</v>
      </c>
      <c r="N74" s="38">
        <v>400</v>
      </c>
      <c r="O74" s="185"/>
    </row>
    <row r="75" spans="1:15" s="48" customFormat="1" ht="15.75" x14ac:dyDescent="0.25">
      <c r="A75" s="356" t="s">
        <v>95</v>
      </c>
      <c r="B75" s="356"/>
      <c r="C75" s="35" t="s">
        <v>22</v>
      </c>
      <c r="D75" s="35" t="s">
        <v>21</v>
      </c>
      <c r="E75" s="35" t="s">
        <v>20</v>
      </c>
      <c r="F75" s="35" t="s">
        <v>223</v>
      </c>
      <c r="G75" s="50" t="s">
        <v>96</v>
      </c>
      <c r="H75" s="50"/>
      <c r="I75" s="35" t="s">
        <v>104</v>
      </c>
      <c r="J75" s="35"/>
      <c r="K75" s="51">
        <f>K76+K77</f>
        <v>0</v>
      </c>
      <c r="L75" s="51">
        <f>L76+L77</f>
        <v>578469.98</v>
      </c>
      <c r="M75" s="51">
        <f>M76+M77</f>
        <v>582969.82999999996</v>
      </c>
      <c r="N75" s="51">
        <f>N76+N77</f>
        <v>584384.73</v>
      </c>
      <c r="O75" s="191"/>
    </row>
    <row r="76" spans="1:15" s="3" customFormat="1" ht="14.25" customHeight="1" x14ac:dyDescent="0.25">
      <c r="A76" s="355" t="s">
        <v>95</v>
      </c>
      <c r="B76" s="355"/>
      <c r="C76" s="39" t="s">
        <v>22</v>
      </c>
      <c r="D76" s="39" t="s">
        <v>21</v>
      </c>
      <c r="E76" s="39" t="s">
        <v>20</v>
      </c>
      <c r="F76" s="39" t="s">
        <v>223</v>
      </c>
      <c r="G76" s="40" t="s">
        <v>96</v>
      </c>
      <c r="H76" s="40" t="s">
        <v>90</v>
      </c>
      <c r="I76" s="39" t="s">
        <v>104</v>
      </c>
      <c r="J76" s="39" t="s">
        <v>99</v>
      </c>
      <c r="K76" s="37"/>
      <c r="L76" s="38">
        <v>578469.98</v>
      </c>
      <c r="M76" s="38">
        <v>582969.82999999996</v>
      </c>
      <c r="N76" s="38">
        <v>584384.73</v>
      </c>
      <c r="O76" s="185"/>
    </row>
    <row r="77" spans="1:15" s="3" customFormat="1" ht="15.75" hidden="1" x14ac:dyDescent="0.25">
      <c r="A77" s="355" t="s">
        <v>95</v>
      </c>
      <c r="B77" s="355"/>
      <c r="C77" s="39" t="s">
        <v>22</v>
      </c>
      <c r="D77" s="39" t="s">
        <v>21</v>
      </c>
      <c r="E77" s="39" t="s">
        <v>20</v>
      </c>
      <c r="F77" s="39" t="s">
        <v>91</v>
      </c>
      <c r="G77" s="40" t="s">
        <v>96</v>
      </c>
      <c r="H77" s="40" t="s">
        <v>93</v>
      </c>
      <c r="I77" s="39" t="s">
        <v>104</v>
      </c>
      <c r="J77" s="39" t="s">
        <v>99</v>
      </c>
      <c r="K77" s="37"/>
      <c r="L77" s="38"/>
      <c r="M77" s="38"/>
      <c r="N77" s="38"/>
      <c r="O77" s="185"/>
    </row>
    <row r="78" spans="1:15" s="48" customFormat="1" ht="15.75" hidden="1" x14ac:dyDescent="0.25">
      <c r="A78" s="356" t="s">
        <v>23</v>
      </c>
      <c r="B78" s="356"/>
      <c r="C78" s="35" t="s">
        <v>22</v>
      </c>
      <c r="D78" s="35" t="s">
        <v>21</v>
      </c>
      <c r="E78" s="35" t="s">
        <v>20</v>
      </c>
      <c r="F78" s="35" t="s">
        <v>91</v>
      </c>
      <c r="G78" s="50" t="s">
        <v>100</v>
      </c>
      <c r="H78" s="50"/>
      <c r="I78" s="35" t="s">
        <v>104</v>
      </c>
      <c r="J78" s="35"/>
      <c r="K78" s="51">
        <f>K79</f>
        <v>0</v>
      </c>
      <c r="L78" s="51">
        <f>L79</f>
        <v>0</v>
      </c>
      <c r="M78" s="51">
        <f>M79</f>
        <v>0</v>
      </c>
      <c r="N78" s="51">
        <f>N79</f>
        <v>0</v>
      </c>
      <c r="O78" s="191"/>
    </row>
    <row r="79" spans="1:15" s="3" customFormat="1" ht="15.75" hidden="1" x14ac:dyDescent="0.25">
      <c r="A79" s="355" t="s">
        <v>23</v>
      </c>
      <c r="B79" s="355"/>
      <c r="C79" s="39" t="s">
        <v>22</v>
      </c>
      <c r="D79" s="39" t="s">
        <v>21</v>
      </c>
      <c r="E79" s="39" t="s">
        <v>20</v>
      </c>
      <c r="F79" s="39" t="s">
        <v>91</v>
      </c>
      <c r="G79" s="40" t="s">
        <v>100</v>
      </c>
      <c r="H79" s="40" t="s">
        <v>90</v>
      </c>
      <c r="I79" s="39" t="s">
        <v>104</v>
      </c>
      <c r="J79" s="39" t="s">
        <v>101</v>
      </c>
      <c r="K79" s="37"/>
      <c r="L79" s="38"/>
      <c r="M79" s="38"/>
      <c r="N79" s="38"/>
      <c r="O79" s="185"/>
    </row>
    <row r="80" spans="1:15" s="48" customFormat="1" ht="18.75" customHeight="1" x14ac:dyDescent="0.25">
      <c r="A80" s="368" t="s">
        <v>317</v>
      </c>
      <c r="B80" s="368"/>
      <c r="C80" s="35" t="s">
        <v>22</v>
      </c>
      <c r="D80" s="35" t="s">
        <v>21</v>
      </c>
      <c r="E80" s="35" t="s">
        <v>20</v>
      </c>
      <c r="F80" s="35" t="s">
        <v>223</v>
      </c>
      <c r="G80" s="50" t="s">
        <v>296</v>
      </c>
      <c r="H80" s="50"/>
      <c r="I80" s="35" t="s">
        <v>104</v>
      </c>
      <c r="J80" s="35"/>
      <c r="K80" s="51">
        <f>K81</f>
        <v>0</v>
      </c>
      <c r="L80" s="51">
        <f>L81</f>
        <v>700</v>
      </c>
      <c r="M80" s="51">
        <f>M81</f>
        <v>700</v>
      </c>
      <c r="N80" s="51">
        <f>N81</f>
        <v>700</v>
      </c>
      <c r="O80" s="191"/>
    </row>
    <row r="81" spans="1:15" s="3" customFormat="1" ht="18.75" customHeight="1" x14ac:dyDescent="0.25">
      <c r="A81" s="369" t="s">
        <v>317</v>
      </c>
      <c r="B81" s="369"/>
      <c r="C81" s="195" t="s">
        <v>22</v>
      </c>
      <c r="D81" s="195" t="s">
        <v>21</v>
      </c>
      <c r="E81" s="195" t="s">
        <v>20</v>
      </c>
      <c r="F81" s="195" t="s">
        <v>223</v>
      </c>
      <c r="G81" s="40" t="s">
        <v>296</v>
      </c>
      <c r="H81" s="40" t="s">
        <v>90</v>
      </c>
      <c r="I81" s="195" t="s">
        <v>104</v>
      </c>
      <c r="J81" s="195" t="s">
        <v>97</v>
      </c>
      <c r="K81" s="37"/>
      <c r="L81" s="38">
        <v>700</v>
      </c>
      <c r="M81" s="38">
        <v>700</v>
      </c>
      <c r="N81" s="38">
        <v>700</v>
      </c>
      <c r="O81" s="185"/>
    </row>
    <row r="82" spans="1:15" s="48" customFormat="1" ht="15.75" x14ac:dyDescent="0.25">
      <c r="A82" s="356" t="s">
        <v>25</v>
      </c>
      <c r="B82" s="356"/>
      <c r="C82" s="35" t="s">
        <v>22</v>
      </c>
      <c r="D82" s="35" t="s">
        <v>21</v>
      </c>
      <c r="E82" s="35" t="s">
        <v>20</v>
      </c>
      <c r="F82" s="35" t="s">
        <v>223</v>
      </c>
      <c r="G82" s="50" t="s">
        <v>106</v>
      </c>
      <c r="H82" s="50"/>
      <c r="I82" s="35" t="s">
        <v>104</v>
      </c>
      <c r="J82" s="35"/>
      <c r="K82" s="51">
        <f>SUM(K83:K86)</f>
        <v>0</v>
      </c>
      <c r="L82" s="51">
        <f>SUM(L83:L86)</f>
        <v>2036300</v>
      </c>
      <c r="M82" s="51">
        <f>SUM(M83:M86)</f>
        <v>2036300</v>
      </c>
      <c r="N82" s="51">
        <f>SUM(N83:N86)</f>
        <v>2036300</v>
      </c>
      <c r="O82" s="191"/>
    </row>
    <row r="83" spans="1:15" s="48" customFormat="1" ht="15.75" x14ac:dyDescent="0.25">
      <c r="A83" s="357" t="s">
        <v>322</v>
      </c>
      <c r="B83" s="358"/>
      <c r="C83" s="209" t="s">
        <v>22</v>
      </c>
      <c r="D83" s="209" t="s">
        <v>21</v>
      </c>
      <c r="E83" s="209" t="s">
        <v>20</v>
      </c>
      <c r="F83" s="209" t="s">
        <v>223</v>
      </c>
      <c r="G83" s="40" t="s">
        <v>106</v>
      </c>
      <c r="H83" s="40" t="s">
        <v>320</v>
      </c>
      <c r="I83" s="209" t="s">
        <v>104</v>
      </c>
      <c r="J83" s="209" t="s">
        <v>101</v>
      </c>
      <c r="K83" s="181"/>
      <c r="L83" s="181">
        <v>55000</v>
      </c>
      <c r="M83" s="181">
        <v>55000</v>
      </c>
      <c r="N83" s="181">
        <v>55000</v>
      </c>
      <c r="O83" s="191"/>
    </row>
    <row r="84" spans="1:15" s="48" customFormat="1" ht="15.75" x14ac:dyDescent="0.25">
      <c r="A84" s="357" t="s">
        <v>266</v>
      </c>
      <c r="B84" s="358"/>
      <c r="C84" s="39" t="s">
        <v>22</v>
      </c>
      <c r="D84" s="39" t="s">
        <v>21</v>
      </c>
      <c r="E84" s="39" t="s">
        <v>20</v>
      </c>
      <c r="F84" s="39" t="s">
        <v>223</v>
      </c>
      <c r="G84" s="40" t="s">
        <v>106</v>
      </c>
      <c r="H84" s="40" t="s">
        <v>269</v>
      </c>
      <c r="I84" s="39" t="s">
        <v>104</v>
      </c>
      <c r="J84" s="39" t="s">
        <v>101</v>
      </c>
      <c r="K84" s="181"/>
      <c r="L84" s="168">
        <v>750800</v>
      </c>
      <c r="M84" s="168">
        <v>750800</v>
      </c>
      <c r="N84" s="168">
        <v>750800</v>
      </c>
      <c r="O84" s="191"/>
    </row>
    <row r="85" spans="1:15" s="48" customFormat="1" ht="15.75" x14ac:dyDescent="0.25">
      <c r="A85" s="357" t="s">
        <v>267</v>
      </c>
      <c r="B85" s="358"/>
      <c r="C85" s="39" t="s">
        <v>22</v>
      </c>
      <c r="D85" s="39" t="s">
        <v>21</v>
      </c>
      <c r="E85" s="39" t="s">
        <v>20</v>
      </c>
      <c r="F85" s="39" t="s">
        <v>223</v>
      </c>
      <c r="G85" s="40" t="s">
        <v>106</v>
      </c>
      <c r="H85" s="40" t="s">
        <v>270</v>
      </c>
      <c r="I85" s="39" t="s">
        <v>104</v>
      </c>
      <c r="J85" s="39" t="s">
        <v>101</v>
      </c>
      <c r="K85" s="181"/>
      <c r="L85" s="181">
        <v>866500</v>
      </c>
      <c r="M85" s="181">
        <v>866500</v>
      </c>
      <c r="N85" s="181">
        <v>866500</v>
      </c>
      <c r="O85" s="191"/>
    </row>
    <row r="86" spans="1:15" s="48" customFormat="1" ht="15.75" x14ac:dyDescent="0.25">
      <c r="A86" s="357" t="s">
        <v>268</v>
      </c>
      <c r="B86" s="358"/>
      <c r="C86" s="39" t="s">
        <v>22</v>
      </c>
      <c r="D86" s="39" t="s">
        <v>21</v>
      </c>
      <c r="E86" s="39" t="s">
        <v>20</v>
      </c>
      <c r="F86" s="39" t="s">
        <v>223</v>
      </c>
      <c r="G86" s="40" t="s">
        <v>106</v>
      </c>
      <c r="H86" s="40" t="s">
        <v>271</v>
      </c>
      <c r="I86" s="39" t="s">
        <v>104</v>
      </c>
      <c r="J86" s="39" t="s">
        <v>101</v>
      </c>
      <c r="K86" s="181"/>
      <c r="L86" s="181">
        <v>364000</v>
      </c>
      <c r="M86" s="181">
        <v>364000</v>
      </c>
      <c r="N86" s="181">
        <v>364000</v>
      </c>
      <c r="O86" s="191"/>
    </row>
    <row r="87" spans="1:15" s="48" customFormat="1" ht="15.75" x14ac:dyDescent="0.25">
      <c r="A87" s="356" t="s">
        <v>107</v>
      </c>
      <c r="B87" s="356"/>
      <c r="C87" s="35" t="s">
        <v>22</v>
      </c>
      <c r="D87" s="35" t="s">
        <v>21</v>
      </c>
      <c r="E87" s="35" t="s">
        <v>20</v>
      </c>
      <c r="F87" s="35" t="s">
        <v>223</v>
      </c>
      <c r="G87" s="50" t="s">
        <v>108</v>
      </c>
      <c r="H87" s="50"/>
      <c r="I87" s="35" t="s">
        <v>104</v>
      </c>
      <c r="J87" s="35"/>
      <c r="K87" s="51">
        <f>SUM(K88:K91)</f>
        <v>0</v>
      </c>
      <c r="L87" s="51">
        <f>L88+L89+L90+L91</f>
        <v>807035.72</v>
      </c>
      <c r="M87" s="51">
        <f>M88+M89+M90+M91</f>
        <v>807035.72</v>
      </c>
      <c r="N87" s="51">
        <f>N88+N89+N90+N91</f>
        <v>807035.72</v>
      </c>
      <c r="O87" s="191"/>
    </row>
    <row r="88" spans="1:15" s="3" customFormat="1" ht="15.75" x14ac:dyDescent="0.25">
      <c r="A88" s="355" t="s">
        <v>107</v>
      </c>
      <c r="B88" s="355"/>
      <c r="C88" s="39" t="s">
        <v>22</v>
      </c>
      <c r="D88" s="39" t="s">
        <v>21</v>
      </c>
      <c r="E88" s="39" t="s">
        <v>20</v>
      </c>
      <c r="F88" s="39" t="s">
        <v>223</v>
      </c>
      <c r="G88" s="40" t="s">
        <v>108</v>
      </c>
      <c r="H88" s="40" t="s">
        <v>90</v>
      </c>
      <c r="I88" s="39" t="s">
        <v>104</v>
      </c>
      <c r="J88" s="39" t="s">
        <v>101</v>
      </c>
      <c r="K88" s="38"/>
      <c r="L88" s="38">
        <v>349591.72</v>
      </c>
      <c r="M88" s="38">
        <v>349591.72</v>
      </c>
      <c r="N88" s="38">
        <v>349591.72</v>
      </c>
      <c r="O88" s="185"/>
    </row>
    <row r="89" spans="1:15" s="3" customFormat="1" ht="15.75" x14ac:dyDescent="0.25">
      <c r="A89" s="355" t="s">
        <v>107</v>
      </c>
      <c r="B89" s="355"/>
      <c r="C89" s="39" t="s">
        <v>22</v>
      </c>
      <c r="D89" s="39" t="s">
        <v>21</v>
      </c>
      <c r="E89" s="39" t="s">
        <v>20</v>
      </c>
      <c r="F89" s="39" t="s">
        <v>223</v>
      </c>
      <c r="G89" s="40" t="s">
        <v>108</v>
      </c>
      <c r="H89" s="40" t="s">
        <v>109</v>
      </c>
      <c r="I89" s="39" t="s">
        <v>104</v>
      </c>
      <c r="J89" s="39" t="s">
        <v>101</v>
      </c>
      <c r="K89" s="37"/>
      <c r="L89" s="38">
        <v>12000</v>
      </c>
      <c r="M89" s="38">
        <v>12000</v>
      </c>
      <c r="N89" s="38">
        <v>12000</v>
      </c>
      <c r="O89" s="185"/>
    </row>
    <row r="90" spans="1:15" s="3" customFormat="1" ht="15.75" x14ac:dyDescent="0.25">
      <c r="A90" s="355" t="s">
        <v>107</v>
      </c>
      <c r="B90" s="355"/>
      <c r="C90" s="39" t="s">
        <v>22</v>
      </c>
      <c r="D90" s="39" t="s">
        <v>21</v>
      </c>
      <c r="E90" s="39" t="s">
        <v>20</v>
      </c>
      <c r="F90" s="39" t="s">
        <v>223</v>
      </c>
      <c r="G90" s="40" t="s">
        <v>108</v>
      </c>
      <c r="H90" s="40" t="s">
        <v>110</v>
      </c>
      <c r="I90" s="39" t="s">
        <v>104</v>
      </c>
      <c r="J90" s="39" t="s">
        <v>101</v>
      </c>
      <c r="K90" s="37"/>
      <c r="L90" s="38">
        <v>116544</v>
      </c>
      <c r="M90" s="38">
        <v>116544</v>
      </c>
      <c r="N90" s="38">
        <v>116544</v>
      </c>
      <c r="O90" s="185"/>
    </row>
    <row r="91" spans="1:15" s="3" customFormat="1" ht="15.75" x14ac:dyDescent="0.25">
      <c r="A91" s="355" t="s">
        <v>107</v>
      </c>
      <c r="B91" s="355"/>
      <c r="C91" s="39" t="s">
        <v>22</v>
      </c>
      <c r="D91" s="39" t="s">
        <v>21</v>
      </c>
      <c r="E91" s="39" t="s">
        <v>20</v>
      </c>
      <c r="F91" s="39" t="s">
        <v>223</v>
      </c>
      <c r="G91" s="40" t="s">
        <v>108</v>
      </c>
      <c r="H91" s="40" t="s">
        <v>111</v>
      </c>
      <c r="I91" s="39" t="s">
        <v>104</v>
      </c>
      <c r="J91" s="39" t="s">
        <v>101</v>
      </c>
      <c r="K91" s="38"/>
      <c r="L91" s="38">
        <v>328900</v>
      </c>
      <c r="M91" s="38">
        <v>328900</v>
      </c>
      <c r="N91" s="38">
        <v>328900</v>
      </c>
      <c r="O91" s="185"/>
    </row>
    <row r="92" spans="1:15" s="48" customFormat="1" ht="15.75" x14ac:dyDescent="0.25">
      <c r="A92" s="356" t="s">
        <v>102</v>
      </c>
      <c r="B92" s="356"/>
      <c r="C92" s="35" t="s">
        <v>22</v>
      </c>
      <c r="D92" s="35" t="s">
        <v>21</v>
      </c>
      <c r="E92" s="35" t="s">
        <v>20</v>
      </c>
      <c r="F92" s="35" t="s">
        <v>223</v>
      </c>
      <c r="G92" s="50" t="s">
        <v>64</v>
      </c>
      <c r="H92" s="50"/>
      <c r="I92" s="35" t="s">
        <v>104</v>
      </c>
      <c r="J92" s="35"/>
      <c r="K92" s="51">
        <f>K93+K95</f>
        <v>0</v>
      </c>
      <c r="L92" s="51">
        <f>L93+L95</f>
        <v>61420</v>
      </c>
      <c r="M92" s="51">
        <f>M93+M95</f>
        <v>61420</v>
      </c>
      <c r="N92" s="51">
        <f>N93+N95</f>
        <v>61420</v>
      </c>
      <c r="O92" s="191"/>
    </row>
    <row r="93" spans="1:15" s="3" customFormat="1" ht="14.25" customHeight="1" x14ac:dyDescent="0.25">
      <c r="A93" s="355" t="s">
        <v>102</v>
      </c>
      <c r="B93" s="355"/>
      <c r="C93" s="39" t="s">
        <v>22</v>
      </c>
      <c r="D93" s="39" t="s">
        <v>21</v>
      </c>
      <c r="E93" s="39" t="s">
        <v>20</v>
      </c>
      <c r="F93" s="39" t="s">
        <v>223</v>
      </c>
      <c r="G93" s="40" t="s">
        <v>64</v>
      </c>
      <c r="H93" s="40" t="s">
        <v>90</v>
      </c>
      <c r="I93" s="39" t="s">
        <v>104</v>
      </c>
      <c r="J93" s="39" t="s">
        <v>101</v>
      </c>
      <c r="K93" s="38"/>
      <c r="L93" s="38">
        <v>32680</v>
      </c>
      <c r="M93" s="38">
        <v>32680</v>
      </c>
      <c r="N93" s="38">
        <v>32680</v>
      </c>
      <c r="O93" s="185"/>
    </row>
    <row r="94" spans="1:15" s="3" customFormat="1" ht="17.25" hidden="1" customHeight="1" x14ac:dyDescent="0.25">
      <c r="A94" s="355" t="s">
        <v>102</v>
      </c>
      <c r="B94" s="355"/>
      <c r="C94" s="182" t="s">
        <v>22</v>
      </c>
      <c r="D94" s="182" t="s">
        <v>21</v>
      </c>
      <c r="E94" s="182" t="s">
        <v>20</v>
      </c>
      <c r="F94" s="182" t="s">
        <v>223</v>
      </c>
      <c r="G94" s="40" t="s">
        <v>64</v>
      </c>
      <c r="H94" s="40" t="s">
        <v>276</v>
      </c>
      <c r="I94" s="182" t="s">
        <v>104</v>
      </c>
      <c r="J94" s="182" t="s">
        <v>101</v>
      </c>
      <c r="K94" s="184"/>
      <c r="L94" s="38">
        <v>0</v>
      </c>
      <c r="M94" s="38">
        <v>0</v>
      </c>
      <c r="N94" s="38">
        <v>0</v>
      </c>
      <c r="O94" s="185"/>
    </row>
    <row r="95" spans="1:15" s="3" customFormat="1" ht="14.25" customHeight="1" x14ac:dyDescent="0.25">
      <c r="A95" s="355" t="s">
        <v>102</v>
      </c>
      <c r="B95" s="355"/>
      <c r="C95" s="39" t="s">
        <v>22</v>
      </c>
      <c r="D95" s="39" t="s">
        <v>21</v>
      </c>
      <c r="E95" s="39" t="s">
        <v>20</v>
      </c>
      <c r="F95" s="39" t="s">
        <v>223</v>
      </c>
      <c r="G95" s="40" t="s">
        <v>64</v>
      </c>
      <c r="H95" s="40" t="s">
        <v>109</v>
      </c>
      <c r="I95" s="39" t="s">
        <v>104</v>
      </c>
      <c r="J95" s="39" t="s">
        <v>101</v>
      </c>
      <c r="K95" s="38"/>
      <c r="L95" s="38">
        <v>28740</v>
      </c>
      <c r="M95" s="38">
        <v>28740</v>
      </c>
      <c r="N95" s="38">
        <v>28740</v>
      </c>
      <c r="O95" s="185"/>
    </row>
    <row r="96" spans="1:15" s="48" customFormat="1" ht="0.75" customHeight="1" x14ac:dyDescent="0.25">
      <c r="A96" s="356" t="s">
        <v>27</v>
      </c>
      <c r="B96" s="356"/>
      <c r="C96" s="35" t="s">
        <v>22</v>
      </c>
      <c r="D96" s="35" t="s">
        <v>21</v>
      </c>
      <c r="E96" s="35" t="s">
        <v>20</v>
      </c>
      <c r="F96" s="35" t="s">
        <v>91</v>
      </c>
      <c r="G96" s="50" t="s">
        <v>66</v>
      </c>
      <c r="H96" s="50"/>
      <c r="I96" s="35" t="s">
        <v>104</v>
      </c>
      <c r="J96" s="35"/>
      <c r="K96" s="51">
        <f>K97+K98+K99+K100</f>
        <v>0</v>
      </c>
      <c r="L96" s="51">
        <f>L97+L98+L99+L100</f>
        <v>0</v>
      </c>
      <c r="M96" s="51">
        <f>M97+M98+M99+M100</f>
        <v>0</v>
      </c>
      <c r="N96" s="51">
        <f>N97+N98+N99+N100</f>
        <v>0</v>
      </c>
      <c r="O96" s="191"/>
    </row>
    <row r="97" spans="1:15" s="3" customFormat="1" ht="15.75" hidden="1" customHeight="1" x14ac:dyDescent="0.25">
      <c r="A97" s="355" t="s">
        <v>27</v>
      </c>
      <c r="B97" s="355"/>
      <c r="C97" s="39" t="s">
        <v>22</v>
      </c>
      <c r="D97" s="39" t="s">
        <v>21</v>
      </c>
      <c r="E97" s="39" t="s">
        <v>20</v>
      </c>
      <c r="F97" s="39" t="s">
        <v>91</v>
      </c>
      <c r="G97" s="40" t="s">
        <v>66</v>
      </c>
      <c r="H97" s="40" t="s">
        <v>112</v>
      </c>
      <c r="I97" s="39" t="s">
        <v>104</v>
      </c>
      <c r="J97" s="39" t="s">
        <v>114</v>
      </c>
      <c r="K97" s="37"/>
      <c r="L97" s="38"/>
      <c r="M97" s="38"/>
      <c r="N97" s="38"/>
      <c r="O97" s="185"/>
    </row>
    <row r="98" spans="1:15" s="3" customFormat="1" ht="7.5" hidden="1" customHeight="1" x14ac:dyDescent="0.25">
      <c r="A98" s="355" t="s">
        <v>27</v>
      </c>
      <c r="B98" s="355"/>
      <c r="C98" s="39" t="s">
        <v>22</v>
      </c>
      <c r="D98" s="39" t="s">
        <v>21</v>
      </c>
      <c r="E98" s="39" t="s">
        <v>20</v>
      </c>
      <c r="F98" s="39" t="s">
        <v>91</v>
      </c>
      <c r="G98" s="40" t="s">
        <v>66</v>
      </c>
      <c r="H98" s="40" t="s">
        <v>113</v>
      </c>
      <c r="I98" s="39" t="s">
        <v>104</v>
      </c>
      <c r="J98" s="39" t="s">
        <v>114</v>
      </c>
      <c r="K98" s="37"/>
      <c r="L98" s="38"/>
      <c r="M98" s="38"/>
      <c r="N98" s="38"/>
      <c r="O98" s="185"/>
    </row>
    <row r="99" spans="1:15" s="3" customFormat="1" ht="13.5" hidden="1" customHeight="1" x14ac:dyDescent="0.25">
      <c r="A99" s="355" t="s">
        <v>27</v>
      </c>
      <c r="B99" s="355"/>
      <c r="C99" s="39" t="s">
        <v>22</v>
      </c>
      <c r="D99" s="39" t="s">
        <v>21</v>
      </c>
      <c r="E99" s="39" t="s">
        <v>20</v>
      </c>
      <c r="F99" s="39" t="s">
        <v>91</v>
      </c>
      <c r="G99" s="40" t="s">
        <v>66</v>
      </c>
      <c r="H99" s="40" t="s">
        <v>90</v>
      </c>
      <c r="I99" s="39" t="s">
        <v>104</v>
      </c>
      <c r="J99" s="39" t="s">
        <v>115</v>
      </c>
      <c r="K99" s="37"/>
      <c r="L99" s="38"/>
      <c r="M99" s="38"/>
      <c r="N99" s="38"/>
      <c r="O99" s="185"/>
    </row>
    <row r="100" spans="1:15" s="3" customFormat="1" ht="15.75" hidden="1" customHeight="1" x14ac:dyDescent="0.25">
      <c r="A100" s="355" t="s">
        <v>27</v>
      </c>
      <c r="B100" s="355"/>
      <c r="C100" s="39" t="s">
        <v>22</v>
      </c>
      <c r="D100" s="39" t="s">
        <v>21</v>
      </c>
      <c r="E100" s="39" t="s">
        <v>20</v>
      </c>
      <c r="F100" s="39" t="s">
        <v>91</v>
      </c>
      <c r="G100" s="40" t="s">
        <v>66</v>
      </c>
      <c r="H100" s="40" t="s">
        <v>90</v>
      </c>
      <c r="I100" s="39" t="s">
        <v>104</v>
      </c>
      <c r="J100" s="39" t="s">
        <v>116</v>
      </c>
      <c r="K100" s="37"/>
      <c r="L100" s="38"/>
      <c r="M100" s="38"/>
      <c r="N100" s="38"/>
      <c r="O100" s="185"/>
    </row>
    <row r="101" spans="1:15" s="48" customFormat="1" ht="16.5" customHeight="1" x14ac:dyDescent="0.25">
      <c r="A101" s="356" t="s">
        <v>28</v>
      </c>
      <c r="B101" s="356"/>
      <c r="C101" s="35" t="s">
        <v>22</v>
      </c>
      <c r="D101" s="35" t="s">
        <v>21</v>
      </c>
      <c r="E101" s="35" t="s">
        <v>20</v>
      </c>
      <c r="F101" s="35" t="s">
        <v>91</v>
      </c>
      <c r="G101" s="50" t="s">
        <v>103</v>
      </c>
      <c r="H101" s="50"/>
      <c r="I101" s="35" t="s">
        <v>104</v>
      </c>
      <c r="J101" s="35"/>
      <c r="K101" s="51">
        <f>K102+K103</f>
        <v>0</v>
      </c>
      <c r="L101" s="51">
        <f>L102+L103</f>
        <v>200000</v>
      </c>
      <c r="M101" s="51">
        <f>M102+M103</f>
        <v>200000</v>
      </c>
      <c r="N101" s="51">
        <f>N102+N103</f>
        <v>200000</v>
      </c>
      <c r="O101" s="191"/>
    </row>
    <row r="102" spans="1:15" s="3" customFormat="1" ht="15.75" customHeight="1" x14ac:dyDescent="0.25">
      <c r="A102" s="355" t="s">
        <v>28</v>
      </c>
      <c r="B102" s="355"/>
      <c r="C102" s="39" t="s">
        <v>22</v>
      </c>
      <c r="D102" s="39" t="s">
        <v>21</v>
      </c>
      <c r="E102" s="39" t="s">
        <v>20</v>
      </c>
      <c r="F102" s="39" t="s">
        <v>91</v>
      </c>
      <c r="G102" s="40" t="s">
        <v>103</v>
      </c>
      <c r="H102" s="40" t="s">
        <v>90</v>
      </c>
      <c r="I102" s="39" t="s">
        <v>104</v>
      </c>
      <c r="J102" s="39" t="s">
        <v>101</v>
      </c>
      <c r="K102" s="37"/>
      <c r="L102" s="38">
        <v>200000</v>
      </c>
      <c r="M102" s="38">
        <v>200000</v>
      </c>
      <c r="N102" s="38">
        <v>200000</v>
      </c>
      <c r="O102" s="185"/>
    </row>
    <row r="103" spans="1:15" s="3" customFormat="1" ht="15.75" hidden="1" customHeight="1" x14ac:dyDescent="0.25">
      <c r="A103" s="355" t="s">
        <v>28</v>
      </c>
      <c r="B103" s="355"/>
      <c r="C103" s="39" t="s">
        <v>22</v>
      </c>
      <c r="D103" s="39" t="s">
        <v>21</v>
      </c>
      <c r="E103" s="39" t="s">
        <v>20</v>
      </c>
      <c r="F103" s="39" t="s">
        <v>91</v>
      </c>
      <c r="G103" s="40" t="s">
        <v>103</v>
      </c>
      <c r="H103" s="40" t="s">
        <v>93</v>
      </c>
      <c r="I103" s="39" t="s">
        <v>104</v>
      </c>
      <c r="J103" s="39" t="s">
        <v>101</v>
      </c>
      <c r="K103" s="37"/>
      <c r="L103" s="38"/>
      <c r="M103" s="38"/>
      <c r="N103" s="38"/>
      <c r="O103" s="185"/>
    </row>
    <row r="104" spans="1:15" s="48" customFormat="1" ht="26.25" hidden="1" customHeight="1" x14ac:dyDescent="0.25">
      <c r="A104" s="356" t="s">
        <v>316</v>
      </c>
      <c r="B104" s="356"/>
      <c r="C104" s="35" t="s">
        <v>22</v>
      </c>
      <c r="D104" s="35" t="s">
        <v>21</v>
      </c>
      <c r="E104" s="35" t="s">
        <v>20</v>
      </c>
      <c r="F104" s="35" t="s">
        <v>223</v>
      </c>
      <c r="G104" s="50" t="s">
        <v>297</v>
      </c>
      <c r="H104" s="50"/>
      <c r="I104" s="35" t="s">
        <v>104</v>
      </c>
      <c r="J104" s="35"/>
      <c r="K104" s="51">
        <f>K105+K107+K108</f>
        <v>0</v>
      </c>
      <c r="L104" s="51">
        <f>L105</f>
        <v>0</v>
      </c>
      <c r="M104" s="51">
        <f>M105</f>
        <v>0</v>
      </c>
      <c r="N104" s="51">
        <f>N105</f>
        <v>0</v>
      </c>
      <c r="O104" s="191"/>
    </row>
    <row r="105" spans="1:15" s="3" customFormat="1" ht="21" hidden="1" customHeight="1" x14ac:dyDescent="0.25">
      <c r="A105" s="355" t="s">
        <v>310</v>
      </c>
      <c r="B105" s="355"/>
      <c r="C105" s="39" t="s">
        <v>22</v>
      </c>
      <c r="D105" s="39" t="s">
        <v>21</v>
      </c>
      <c r="E105" s="39" t="s">
        <v>20</v>
      </c>
      <c r="F105" s="39" t="s">
        <v>223</v>
      </c>
      <c r="G105" s="40" t="s">
        <v>297</v>
      </c>
      <c r="H105" s="40" t="s">
        <v>90</v>
      </c>
      <c r="I105" s="39" t="s">
        <v>104</v>
      </c>
      <c r="J105" s="39" t="s">
        <v>101</v>
      </c>
      <c r="K105" s="183"/>
      <c r="L105" s="38"/>
      <c r="M105" s="38"/>
      <c r="N105" s="38"/>
      <c r="O105" s="185"/>
    </row>
    <row r="106" spans="1:15" s="48" customFormat="1" ht="15" customHeight="1" x14ac:dyDescent="0.25">
      <c r="A106" s="356" t="s">
        <v>309</v>
      </c>
      <c r="B106" s="356"/>
      <c r="C106" s="35" t="s">
        <v>22</v>
      </c>
      <c r="D106" s="35" t="s">
        <v>21</v>
      </c>
      <c r="E106" s="35" t="s">
        <v>20</v>
      </c>
      <c r="F106" s="35" t="s">
        <v>223</v>
      </c>
      <c r="G106" s="50" t="s">
        <v>298</v>
      </c>
      <c r="H106" s="50"/>
      <c r="I106" s="35" t="s">
        <v>104</v>
      </c>
      <c r="J106" s="35" t="s">
        <v>101</v>
      </c>
      <c r="K106" s="63"/>
      <c r="L106" s="64">
        <f>L107</f>
        <v>4190210.78</v>
      </c>
      <c r="M106" s="64">
        <f>M107</f>
        <v>4190210.78</v>
      </c>
      <c r="N106" s="64">
        <f>N107</f>
        <v>4190210.78</v>
      </c>
      <c r="O106" s="191"/>
    </row>
    <row r="107" spans="1:15" s="3" customFormat="1" ht="15" customHeight="1" x14ac:dyDescent="0.25">
      <c r="A107" s="355" t="s">
        <v>309</v>
      </c>
      <c r="B107" s="355"/>
      <c r="C107" s="39" t="s">
        <v>22</v>
      </c>
      <c r="D107" s="39" t="s">
        <v>21</v>
      </c>
      <c r="E107" s="39" t="s">
        <v>20</v>
      </c>
      <c r="F107" s="39" t="s">
        <v>223</v>
      </c>
      <c r="G107" s="40" t="s">
        <v>298</v>
      </c>
      <c r="H107" s="40" t="s">
        <v>404</v>
      </c>
      <c r="I107" s="39" t="s">
        <v>104</v>
      </c>
      <c r="J107" s="39" t="s">
        <v>101</v>
      </c>
      <c r="K107" s="183"/>
      <c r="L107" s="38">
        <v>4190210.78</v>
      </c>
      <c r="M107" s="38">
        <v>4190210.78</v>
      </c>
      <c r="N107" s="38">
        <v>4190210.78</v>
      </c>
      <c r="O107" s="185"/>
    </row>
    <row r="108" spans="1:15" s="3" customFormat="1" ht="6" hidden="1" customHeight="1" x14ac:dyDescent="0.25">
      <c r="A108" s="355" t="s">
        <v>29</v>
      </c>
      <c r="B108" s="355"/>
      <c r="C108" s="39" t="s">
        <v>22</v>
      </c>
      <c r="D108" s="39" t="s">
        <v>21</v>
      </c>
      <c r="E108" s="39" t="s">
        <v>20</v>
      </c>
      <c r="F108" s="39" t="s">
        <v>223</v>
      </c>
      <c r="G108" s="40" t="s">
        <v>65</v>
      </c>
      <c r="H108" s="40" t="s">
        <v>93</v>
      </c>
      <c r="I108" s="39" t="s">
        <v>104</v>
      </c>
      <c r="J108" s="39" t="s">
        <v>101</v>
      </c>
      <c r="K108" s="37"/>
      <c r="L108" s="38"/>
      <c r="M108" s="38"/>
      <c r="N108" s="38"/>
      <c r="O108" s="185"/>
    </row>
    <row r="109" spans="1:15" s="3" customFormat="1" ht="16.5" customHeight="1" x14ac:dyDescent="0.25">
      <c r="A109" s="376" t="s">
        <v>27</v>
      </c>
      <c r="B109" s="377"/>
      <c r="C109" s="35" t="s">
        <v>22</v>
      </c>
      <c r="D109" s="35" t="s">
        <v>21</v>
      </c>
      <c r="E109" s="35" t="s">
        <v>20</v>
      </c>
      <c r="F109" s="35" t="s">
        <v>223</v>
      </c>
      <c r="G109" s="50" t="s">
        <v>280</v>
      </c>
      <c r="H109" s="50"/>
      <c r="I109" s="35" t="s">
        <v>104</v>
      </c>
      <c r="J109" s="35"/>
      <c r="K109" s="63"/>
      <c r="L109" s="64">
        <f>L110+L111</f>
        <v>1035600</v>
      </c>
      <c r="M109" s="64">
        <f>M110+M111</f>
        <v>1035600</v>
      </c>
      <c r="N109" s="64">
        <f>N110+N111</f>
        <v>1035600</v>
      </c>
      <c r="O109" s="185"/>
    </row>
    <row r="110" spans="1:15" s="3" customFormat="1" ht="22.5" customHeight="1" x14ac:dyDescent="0.25">
      <c r="A110" s="357" t="s">
        <v>27</v>
      </c>
      <c r="B110" s="358"/>
      <c r="C110" s="39" t="s">
        <v>22</v>
      </c>
      <c r="D110" s="39" t="s">
        <v>21</v>
      </c>
      <c r="E110" s="39" t="s">
        <v>20</v>
      </c>
      <c r="F110" s="39" t="s">
        <v>223</v>
      </c>
      <c r="G110" s="40" t="s">
        <v>280</v>
      </c>
      <c r="H110" s="40" t="s">
        <v>112</v>
      </c>
      <c r="I110" s="39" t="s">
        <v>104</v>
      </c>
      <c r="J110" s="39" t="s">
        <v>114</v>
      </c>
      <c r="K110" s="37"/>
      <c r="L110" s="38">
        <v>990300</v>
      </c>
      <c r="M110" s="38">
        <v>990300</v>
      </c>
      <c r="N110" s="38">
        <v>990300</v>
      </c>
      <c r="O110" s="185"/>
    </row>
    <row r="111" spans="1:15" s="3" customFormat="1" ht="19.5" customHeight="1" x14ac:dyDescent="0.25">
      <c r="A111" s="357" t="s">
        <v>27</v>
      </c>
      <c r="B111" s="358"/>
      <c r="C111" s="39" t="s">
        <v>22</v>
      </c>
      <c r="D111" s="39" t="s">
        <v>21</v>
      </c>
      <c r="E111" s="39" t="s">
        <v>20</v>
      </c>
      <c r="F111" s="39" t="s">
        <v>223</v>
      </c>
      <c r="G111" s="40" t="s">
        <v>280</v>
      </c>
      <c r="H111" s="40" t="s">
        <v>113</v>
      </c>
      <c r="I111" s="39" t="s">
        <v>104</v>
      </c>
      <c r="J111" s="39" t="s">
        <v>114</v>
      </c>
      <c r="K111" s="37"/>
      <c r="L111" s="38">
        <v>45300</v>
      </c>
      <c r="M111" s="38">
        <v>45300</v>
      </c>
      <c r="N111" s="38">
        <v>45300</v>
      </c>
      <c r="O111" s="185"/>
    </row>
    <row r="112" spans="1:15" s="3" customFormat="1" ht="15.75" x14ac:dyDescent="0.25">
      <c r="A112" s="370"/>
      <c r="B112" s="370"/>
      <c r="C112" s="35" t="s">
        <v>22</v>
      </c>
      <c r="D112" s="35" t="s">
        <v>21</v>
      </c>
      <c r="E112" s="35" t="s">
        <v>20</v>
      </c>
      <c r="F112" s="36" t="s">
        <v>304</v>
      </c>
      <c r="G112" s="37"/>
      <c r="H112" s="37"/>
      <c r="I112" s="35" t="s">
        <v>431</v>
      </c>
      <c r="J112" s="35"/>
      <c r="K112" s="51"/>
      <c r="L112" s="51">
        <f>L113+L115+L117</f>
        <v>0</v>
      </c>
      <c r="M112" s="51">
        <f>M113+M115+M117</f>
        <v>190500</v>
      </c>
      <c r="N112" s="51">
        <f>N113+N115+N117</f>
        <v>0</v>
      </c>
      <c r="O112" s="185"/>
    </row>
    <row r="113" spans="1:19" s="48" customFormat="1" ht="54.75" customHeight="1" x14ac:dyDescent="0.25">
      <c r="A113" s="371" t="s">
        <v>305</v>
      </c>
      <c r="B113" s="371"/>
      <c r="C113" s="35" t="s">
        <v>22</v>
      </c>
      <c r="D113" s="35" t="s">
        <v>21</v>
      </c>
      <c r="E113" s="35" t="s">
        <v>20</v>
      </c>
      <c r="F113" s="35" t="s">
        <v>304</v>
      </c>
      <c r="G113" s="50" t="s">
        <v>108</v>
      </c>
      <c r="H113" s="50"/>
      <c r="I113" s="35" t="s">
        <v>431</v>
      </c>
      <c r="J113" s="35"/>
      <c r="K113" s="51"/>
      <c r="L113" s="51">
        <f>SUM(L114)</f>
        <v>0</v>
      </c>
      <c r="M113" s="51">
        <f>SUM(M114)</f>
        <v>190500</v>
      </c>
      <c r="N113" s="51">
        <f>SUM(N114)</f>
        <v>0</v>
      </c>
      <c r="O113" s="191"/>
    </row>
    <row r="114" spans="1:19" s="3" customFormat="1" ht="54.75" customHeight="1" x14ac:dyDescent="0.25">
      <c r="A114" s="372" t="s">
        <v>305</v>
      </c>
      <c r="B114" s="372"/>
      <c r="C114" s="195" t="s">
        <v>22</v>
      </c>
      <c r="D114" s="195" t="s">
        <v>21</v>
      </c>
      <c r="E114" s="195" t="s">
        <v>20</v>
      </c>
      <c r="F114" s="195" t="s">
        <v>304</v>
      </c>
      <c r="G114" s="40" t="s">
        <v>108</v>
      </c>
      <c r="H114" s="40" t="s">
        <v>430</v>
      </c>
      <c r="I114" s="237" t="s">
        <v>431</v>
      </c>
      <c r="J114" s="195" t="s">
        <v>319</v>
      </c>
      <c r="K114" s="37"/>
      <c r="L114" s="38">
        <v>0</v>
      </c>
      <c r="M114" s="38">
        <v>190500</v>
      </c>
      <c r="N114" s="38"/>
      <c r="O114" s="185"/>
      <c r="S114" s="185"/>
    </row>
    <row r="115" spans="1:19" s="3" customFormat="1" ht="27.75" hidden="1" customHeight="1" x14ac:dyDescent="0.25">
      <c r="A115" s="371" t="s">
        <v>338</v>
      </c>
      <c r="B115" s="371"/>
      <c r="C115" s="35" t="s">
        <v>22</v>
      </c>
      <c r="D115" s="35" t="s">
        <v>21</v>
      </c>
      <c r="E115" s="35" t="s">
        <v>20</v>
      </c>
      <c r="F115" s="35" t="s">
        <v>304</v>
      </c>
      <c r="G115" s="50" t="s">
        <v>106</v>
      </c>
      <c r="H115" s="50" t="s">
        <v>332</v>
      </c>
      <c r="I115" s="35" t="s">
        <v>104</v>
      </c>
      <c r="J115" s="35"/>
      <c r="K115" s="51"/>
      <c r="L115" s="51">
        <f>SUM(L116)</f>
        <v>0</v>
      </c>
      <c r="M115" s="51">
        <f>SUM(M116)</f>
        <v>0</v>
      </c>
      <c r="N115" s="51">
        <v>0</v>
      </c>
      <c r="O115" s="185"/>
    </row>
    <row r="116" spans="1:19" s="3" customFormat="1" ht="27.75" hidden="1" customHeight="1" x14ac:dyDescent="0.25">
      <c r="A116" s="372" t="s">
        <v>338</v>
      </c>
      <c r="B116" s="372"/>
      <c r="C116" s="211" t="s">
        <v>22</v>
      </c>
      <c r="D116" s="211" t="s">
        <v>21</v>
      </c>
      <c r="E116" s="211" t="s">
        <v>20</v>
      </c>
      <c r="F116" s="211" t="s">
        <v>304</v>
      </c>
      <c r="G116" s="40" t="s">
        <v>106</v>
      </c>
      <c r="H116" s="40" t="s">
        <v>332</v>
      </c>
      <c r="I116" s="211" t="s">
        <v>104</v>
      </c>
      <c r="J116" s="211" t="s">
        <v>101</v>
      </c>
      <c r="K116" s="37"/>
      <c r="L116" s="38"/>
      <c r="M116" s="38">
        <v>0</v>
      </c>
      <c r="N116" s="38">
        <v>0</v>
      </c>
      <c r="O116" s="185"/>
    </row>
    <row r="117" spans="1:19" s="3" customFormat="1" ht="33.75" hidden="1" customHeight="1" x14ac:dyDescent="0.25">
      <c r="A117" s="371" t="s">
        <v>334</v>
      </c>
      <c r="B117" s="371"/>
      <c r="C117" s="35" t="s">
        <v>22</v>
      </c>
      <c r="D117" s="35" t="s">
        <v>21</v>
      </c>
      <c r="E117" s="35" t="s">
        <v>20</v>
      </c>
      <c r="F117" s="35" t="s">
        <v>304</v>
      </c>
      <c r="G117" s="50" t="s">
        <v>331</v>
      </c>
      <c r="H117" s="50" t="s">
        <v>333</v>
      </c>
      <c r="I117" s="35" t="s">
        <v>104</v>
      </c>
      <c r="J117" s="211"/>
      <c r="K117" s="37"/>
      <c r="L117" s="51">
        <f>L118</f>
        <v>0</v>
      </c>
      <c r="M117" s="51">
        <f>SUM(M118)</f>
        <v>0</v>
      </c>
      <c r="N117" s="51">
        <v>0</v>
      </c>
      <c r="O117" s="185"/>
    </row>
    <row r="118" spans="1:19" s="3" customFormat="1" ht="33.75" hidden="1" customHeight="1" x14ac:dyDescent="0.25">
      <c r="A118" s="372" t="s">
        <v>334</v>
      </c>
      <c r="B118" s="372"/>
      <c r="C118" s="211" t="s">
        <v>22</v>
      </c>
      <c r="D118" s="211" t="s">
        <v>21</v>
      </c>
      <c r="E118" s="211" t="s">
        <v>20</v>
      </c>
      <c r="F118" s="211" t="s">
        <v>304</v>
      </c>
      <c r="G118" s="40" t="s">
        <v>331</v>
      </c>
      <c r="H118" s="40" t="s">
        <v>333</v>
      </c>
      <c r="I118" s="211" t="s">
        <v>104</v>
      </c>
      <c r="J118" s="211" t="s">
        <v>342</v>
      </c>
      <c r="K118" s="37"/>
      <c r="L118" s="38"/>
      <c r="M118" s="38">
        <v>0</v>
      </c>
      <c r="N118" s="38">
        <v>0</v>
      </c>
      <c r="O118" s="185"/>
    </row>
    <row r="119" spans="1:19" s="1" customFormat="1" ht="34.5" customHeight="1" x14ac:dyDescent="0.25">
      <c r="A119" s="379" t="s">
        <v>79</v>
      </c>
      <c r="B119" s="379"/>
      <c r="C119" s="41" t="s">
        <v>80</v>
      </c>
      <c r="D119" s="41"/>
      <c r="E119" s="41"/>
      <c r="F119" s="41"/>
      <c r="G119" s="41"/>
      <c r="H119" s="41"/>
      <c r="I119" s="41"/>
      <c r="J119" s="41"/>
      <c r="K119" s="62">
        <f>SUM(K120:K137)</f>
        <v>0</v>
      </c>
      <c r="L119" s="62">
        <f>SUM(L120:L137)</f>
        <v>4563907.12</v>
      </c>
      <c r="M119" s="62">
        <f>SUM(M120:M137)</f>
        <v>4563907.12</v>
      </c>
      <c r="N119" s="62">
        <f>SUM(N120:N137)</f>
        <v>4563907.12</v>
      </c>
      <c r="O119" s="178"/>
    </row>
    <row r="120" spans="1:19" s="1" customFormat="1" ht="15.75" customHeight="1" x14ac:dyDescent="0.25">
      <c r="A120" s="355" t="s">
        <v>94</v>
      </c>
      <c r="B120" s="355"/>
      <c r="C120" s="367" t="s">
        <v>87</v>
      </c>
      <c r="D120" s="367"/>
      <c r="E120" s="367"/>
      <c r="F120" s="367"/>
      <c r="G120" s="367"/>
      <c r="H120" s="367"/>
      <c r="I120" s="219"/>
      <c r="J120" s="219" t="s">
        <v>97</v>
      </c>
      <c r="K120" s="38"/>
      <c r="L120" s="198">
        <v>900387.32</v>
      </c>
      <c r="M120" s="198">
        <v>900387.32</v>
      </c>
      <c r="N120" s="198">
        <v>900387.32</v>
      </c>
      <c r="O120" s="178">
        <f>L120/12</f>
        <v>75032.276666666658</v>
      </c>
      <c r="P120" s="178">
        <f>O120*30%</f>
        <v>22509.682999999997</v>
      </c>
      <c r="Q120" s="178">
        <f>O120-P120</f>
        <v>52522.59366666666</v>
      </c>
    </row>
    <row r="121" spans="1:19" s="1" customFormat="1" ht="15.75" hidden="1" customHeight="1" x14ac:dyDescent="0.25">
      <c r="A121" s="355" t="s">
        <v>76</v>
      </c>
      <c r="B121" s="355"/>
      <c r="C121" s="367" t="s">
        <v>87</v>
      </c>
      <c r="D121" s="367"/>
      <c r="E121" s="367"/>
      <c r="F121" s="367"/>
      <c r="G121" s="367"/>
      <c r="H121" s="367"/>
      <c r="I121" s="219"/>
      <c r="J121" s="219"/>
      <c r="K121" s="38"/>
      <c r="L121" s="38"/>
      <c r="M121" s="38"/>
      <c r="N121" s="38"/>
      <c r="O121" s="178"/>
    </row>
    <row r="122" spans="1:19" s="1" customFormat="1" ht="14.25" customHeight="1" x14ac:dyDescent="0.25">
      <c r="A122" s="355" t="s">
        <v>308</v>
      </c>
      <c r="B122" s="355"/>
      <c r="C122" s="367" t="s">
        <v>87</v>
      </c>
      <c r="D122" s="367"/>
      <c r="E122" s="367"/>
      <c r="F122" s="367"/>
      <c r="G122" s="367"/>
      <c r="H122" s="367"/>
      <c r="I122" s="219"/>
      <c r="J122" s="219" t="s">
        <v>99</v>
      </c>
      <c r="K122" s="38"/>
      <c r="L122" s="38">
        <v>271916.96999999997</v>
      </c>
      <c r="M122" s="38">
        <v>271916.96999999997</v>
      </c>
      <c r="N122" s="38">
        <v>271916.96999999997</v>
      </c>
      <c r="O122" s="178"/>
      <c r="P122" s="178"/>
    </row>
    <row r="123" spans="1:19" s="1" customFormat="1" ht="18" hidden="1" customHeight="1" x14ac:dyDescent="0.25">
      <c r="A123" s="355" t="s">
        <v>23</v>
      </c>
      <c r="B123" s="355"/>
      <c r="C123" s="367" t="s">
        <v>87</v>
      </c>
      <c r="D123" s="367"/>
      <c r="E123" s="367"/>
      <c r="F123" s="367"/>
      <c r="G123" s="367"/>
      <c r="H123" s="367"/>
      <c r="I123" s="219"/>
      <c r="J123" s="219"/>
      <c r="K123" s="38"/>
      <c r="L123" s="38"/>
      <c r="M123" s="38"/>
      <c r="N123" s="38"/>
      <c r="O123" s="178"/>
    </row>
    <row r="124" spans="1:19" s="1" customFormat="1" ht="18" hidden="1" customHeight="1" x14ac:dyDescent="0.25">
      <c r="A124" s="355" t="s">
        <v>24</v>
      </c>
      <c r="B124" s="355"/>
      <c r="C124" s="367" t="s">
        <v>87</v>
      </c>
      <c r="D124" s="367"/>
      <c r="E124" s="367"/>
      <c r="F124" s="367"/>
      <c r="G124" s="367"/>
      <c r="H124" s="367"/>
      <c r="I124" s="219"/>
      <c r="J124" s="219"/>
      <c r="K124" s="38"/>
      <c r="L124" s="38"/>
      <c r="M124" s="38"/>
      <c r="N124" s="38"/>
      <c r="O124" s="178"/>
    </row>
    <row r="125" spans="1:19" s="1" customFormat="1" ht="18" hidden="1" customHeight="1" x14ac:dyDescent="0.25">
      <c r="A125" s="355" t="s">
        <v>25</v>
      </c>
      <c r="B125" s="355"/>
      <c r="C125" s="367" t="s">
        <v>87</v>
      </c>
      <c r="D125" s="367"/>
      <c r="E125" s="367"/>
      <c r="F125" s="367"/>
      <c r="G125" s="367"/>
      <c r="H125" s="367"/>
      <c r="I125" s="219"/>
      <c r="J125" s="219"/>
      <c r="K125" s="38"/>
      <c r="L125" s="38"/>
      <c r="M125" s="38"/>
      <c r="N125" s="38"/>
      <c r="O125" s="178"/>
    </row>
    <row r="126" spans="1:19" s="1" customFormat="1" ht="18" hidden="1" customHeight="1" x14ac:dyDescent="0.25">
      <c r="A126" s="355" t="s">
        <v>26</v>
      </c>
      <c r="B126" s="355"/>
      <c r="C126" s="367" t="s">
        <v>87</v>
      </c>
      <c r="D126" s="367"/>
      <c r="E126" s="367"/>
      <c r="F126" s="367"/>
      <c r="G126" s="367"/>
      <c r="H126" s="367"/>
      <c r="I126" s="219"/>
      <c r="J126" s="219"/>
      <c r="K126" s="38"/>
      <c r="L126" s="38"/>
      <c r="M126" s="38"/>
      <c r="N126" s="38"/>
      <c r="O126" s="178"/>
    </row>
    <row r="127" spans="1:19" s="1" customFormat="1" ht="18" customHeight="1" x14ac:dyDescent="0.25">
      <c r="A127" s="355" t="s">
        <v>300</v>
      </c>
      <c r="B127" s="355"/>
      <c r="C127" s="367" t="s">
        <v>87</v>
      </c>
      <c r="D127" s="367"/>
      <c r="E127" s="367"/>
      <c r="F127" s="367"/>
      <c r="G127" s="367"/>
      <c r="H127" s="367"/>
      <c r="I127" s="219"/>
      <c r="J127" s="219" t="s">
        <v>114</v>
      </c>
      <c r="K127" s="38"/>
      <c r="L127" s="38">
        <v>1800</v>
      </c>
      <c r="M127" s="38">
        <v>1800</v>
      </c>
      <c r="N127" s="38">
        <v>1800</v>
      </c>
      <c r="O127" s="178">
        <f>L127+L128</f>
        <v>76332</v>
      </c>
      <c r="P127" s="178">
        <f>P120/5</f>
        <v>4501.9365999999991</v>
      </c>
      <c r="Q127" s="1" t="s">
        <v>10</v>
      </c>
    </row>
    <row r="128" spans="1:19" s="1" customFormat="1" ht="18" customHeight="1" x14ac:dyDescent="0.25">
      <c r="A128" s="355" t="s">
        <v>301</v>
      </c>
      <c r="B128" s="355"/>
      <c r="C128" s="367" t="s">
        <v>87</v>
      </c>
      <c r="D128" s="367"/>
      <c r="E128" s="367"/>
      <c r="F128" s="367"/>
      <c r="G128" s="367"/>
      <c r="H128" s="367"/>
      <c r="I128" s="219"/>
      <c r="J128" s="219" t="s">
        <v>114</v>
      </c>
      <c r="K128" s="38"/>
      <c r="L128" s="38">
        <v>74532</v>
      </c>
      <c r="M128" s="38">
        <v>74532</v>
      </c>
      <c r="N128" s="38">
        <v>74532</v>
      </c>
      <c r="O128" s="224">
        <v>85232</v>
      </c>
    </row>
    <row r="129" spans="1:18" s="1" customFormat="1" ht="18" hidden="1" customHeight="1" x14ac:dyDescent="0.25">
      <c r="A129" s="355" t="s">
        <v>301</v>
      </c>
      <c r="B129" s="355"/>
      <c r="C129" s="373" t="s">
        <v>87</v>
      </c>
      <c r="D129" s="374"/>
      <c r="E129" s="374"/>
      <c r="F129" s="374"/>
      <c r="G129" s="374"/>
      <c r="H129" s="375"/>
      <c r="I129" s="219"/>
      <c r="J129" s="219" t="s">
        <v>115</v>
      </c>
      <c r="K129" s="38"/>
      <c r="L129" s="38"/>
      <c r="M129" s="38"/>
      <c r="N129" s="38"/>
      <c r="O129" s="178"/>
    </row>
    <row r="130" spans="1:18" s="1" customFormat="1" ht="18" hidden="1" customHeight="1" x14ac:dyDescent="0.25">
      <c r="A130" s="355" t="s">
        <v>301</v>
      </c>
      <c r="B130" s="355"/>
      <c r="C130" s="373" t="s">
        <v>87</v>
      </c>
      <c r="D130" s="374"/>
      <c r="E130" s="374"/>
      <c r="F130" s="374"/>
      <c r="G130" s="374"/>
      <c r="H130" s="375"/>
      <c r="I130" s="219"/>
      <c r="J130" s="219" t="s">
        <v>116</v>
      </c>
      <c r="K130" s="38"/>
      <c r="L130" s="38"/>
      <c r="M130" s="38"/>
      <c r="N130" s="38"/>
      <c r="O130" s="178"/>
    </row>
    <row r="131" spans="1:18" s="1" customFormat="1" ht="20.25" customHeight="1" x14ac:dyDescent="0.25">
      <c r="A131" s="355" t="s">
        <v>300</v>
      </c>
      <c r="B131" s="355"/>
      <c r="C131" s="367" t="s">
        <v>87</v>
      </c>
      <c r="D131" s="367"/>
      <c r="E131" s="367"/>
      <c r="F131" s="367"/>
      <c r="G131" s="367"/>
      <c r="H131" s="367"/>
      <c r="I131" s="219"/>
      <c r="J131" s="219" t="s">
        <v>342</v>
      </c>
      <c r="K131" s="38"/>
      <c r="L131" s="38">
        <v>265</v>
      </c>
      <c r="M131" s="38">
        <v>265</v>
      </c>
      <c r="N131" s="38">
        <v>265</v>
      </c>
      <c r="O131" s="221" t="s">
        <v>344</v>
      </c>
      <c r="P131" s="222" t="s">
        <v>345</v>
      </c>
    </row>
    <row r="132" spans="1:18" s="1" customFormat="1" ht="13.5" hidden="1" customHeight="1" x14ac:dyDescent="0.25">
      <c r="A132" s="355" t="s">
        <v>25</v>
      </c>
      <c r="B132" s="355"/>
      <c r="C132" s="367" t="s">
        <v>87</v>
      </c>
      <c r="D132" s="367"/>
      <c r="E132" s="367"/>
      <c r="F132" s="367"/>
      <c r="G132" s="367"/>
      <c r="H132" s="367"/>
      <c r="I132" s="219"/>
      <c r="J132" s="219" t="s">
        <v>101</v>
      </c>
      <c r="K132" s="38"/>
      <c r="L132" s="38"/>
      <c r="M132" s="38"/>
      <c r="N132" s="38"/>
      <c r="O132" s="178"/>
      <c r="P132" s="220"/>
    </row>
    <row r="133" spans="1:18" s="1" customFormat="1" ht="14.25" customHeight="1" x14ac:dyDescent="0.25">
      <c r="A133" s="355" t="s">
        <v>324</v>
      </c>
      <c r="B133" s="355"/>
      <c r="C133" s="367" t="s">
        <v>87</v>
      </c>
      <c r="D133" s="367"/>
      <c r="E133" s="367"/>
      <c r="F133" s="367"/>
      <c r="G133" s="367"/>
      <c r="H133" s="367"/>
      <c r="I133" s="219"/>
      <c r="J133" s="219" t="s">
        <v>101</v>
      </c>
      <c r="K133" s="38"/>
      <c r="L133" s="38">
        <v>323005.83</v>
      </c>
      <c r="M133" s="38">
        <v>323005.83</v>
      </c>
      <c r="N133" s="38">
        <v>323005.83</v>
      </c>
      <c r="O133" s="223">
        <v>15800</v>
      </c>
    </row>
    <row r="134" spans="1:18" s="1" customFormat="1" ht="24" hidden="1" customHeight="1" x14ac:dyDescent="0.25">
      <c r="A134" s="355" t="s">
        <v>326</v>
      </c>
      <c r="B134" s="355"/>
      <c r="C134" s="367" t="s">
        <v>87</v>
      </c>
      <c r="D134" s="367"/>
      <c r="E134" s="367"/>
      <c r="F134" s="367"/>
      <c r="G134" s="367"/>
      <c r="H134" s="367"/>
      <c r="I134" s="219"/>
      <c r="J134" s="219" t="s">
        <v>101</v>
      </c>
      <c r="K134" s="38"/>
      <c r="L134" s="38"/>
      <c r="M134" s="38"/>
      <c r="N134" s="38"/>
      <c r="O134" s="223">
        <v>25000</v>
      </c>
      <c r="P134" s="178"/>
    </row>
    <row r="135" spans="1:18" s="1" customFormat="1" ht="18" customHeight="1" x14ac:dyDescent="0.25">
      <c r="A135" s="355" t="s">
        <v>28</v>
      </c>
      <c r="B135" s="355"/>
      <c r="C135" s="367" t="s">
        <v>87</v>
      </c>
      <c r="D135" s="367"/>
      <c r="E135" s="367"/>
      <c r="F135" s="367"/>
      <c r="G135" s="367"/>
      <c r="H135" s="367"/>
      <c r="I135" s="219"/>
      <c r="J135" s="219" t="s">
        <v>101</v>
      </c>
      <c r="K135" s="38"/>
      <c r="L135" s="38">
        <v>150000</v>
      </c>
      <c r="M135" s="38">
        <v>150000</v>
      </c>
      <c r="N135" s="38">
        <v>150000</v>
      </c>
      <c r="O135" s="178"/>
    </row>
    <row r="136" spans="1:18" s="1" customFormat="1" ht="23.25" customHeight="1" x14ac:dyDescent="0.25">
      <c r="A136" s="366" t="s">
        <v>328</v>
      </c>
      <c r="B136" s="366"/>
      <c r="C136" s="367" t="s">
        <v>87</v>
      </c>
      <c r="D136" s="367"/>
      <c r="E136" s="367"/>
      <c r="F136" s="367"/>
      <c r="G136" s="367"/>
      <c r="H136" s="367"/>
      <c r="I136" s="219"/>
      <c r="J136" s="219" t="s">
        <v>101</v>
      </c>
      <c r="K136" s="38"/>
      <c r="L136" s="38">
        <v>150000</v>
      </c>
      <c r="M136" s="38">
        <v>150000</v>
      </c>
      <c r="N136" s="38">
        <v>150000</v>
      </c>
      <c r="O136" s="178"/>
    </row>
    <row r="137" spans="1:18" s="1" customFormat="1" ht="20.25" customHeight="1" x14ac:dyDescent="0.25">
      <c r="A137" s="366" t="s">
        <v>309</v>
      </c>
      <c r="B137" s="366"/>
      <c r="C137" s="367" t="s">
        <v>87</v>
      </c>
      <c r="D137" s="367"/>
      <c r="E137" s="367"/>
      <c r="F137" s="367"/>
      <c r="G137" s="367"/>
      <c r="H137" s="367"/>
      <c r="I137" s="219"/>
      <c r="J137" s="219" t="s">
        <v>101</v>
      </c>
      <c r="K137" s="33"/>
      <c r="L137" s="38">
        <v>2692000</v>
      </c>
      <c r="M137" s="38">
        <v>2692000</v>
      </c>
      <c r="N137" s="38">
        <v>2692000</v>
      </c>
      <c r="O137" s="178"/>
      <c r="R137" s="178"/>
    </row>
    <row r="138" spans="1:18" s="1" customFormat="1" ht="15.75" customHeight="1" x14ac:dyDescent="0.25">
      <c r="A138" s="65" t="s">
        <v>117</v>
      </c>
      <c r="B138" s="65"/>
      <c r="C138" s="42"/>
      <c r="D138" s="42"/>
      <c r="E138" s="42"/>
      <c r="F138" s="42"/>
      <c r="G138" s="42"/>
      <c r="H138" s="42"/>
      <c r="I138" s="42"/>
      <c r="J138" s="42"/>
      <c r="K138" s="42"/>
      <c r="L138" s="29"/>
      <c r="M138" s="186"/>
      <c r="O138" s="178"/>
    </row>
    <row r="139" spans="1:18" s="1" customFormat="1" ht="6" customHeight="1" x14ac:dyDescent="0.25">
      <c r="A139" s="65"/>
      <c r="B139" s="65"/>
      <c r="C139" s="42"/>
      <c r="D139" s="42"/>
      <c r="E139" s="42"/>
      <c r="F139" s="42"/>
      <c r="G139" s="42"/>
      <c r="H139" s="42"/>
      <c r="I139" s="42"/>
      <c r="J139" s="42"/>
      <c r="K139" s="42"/>
      <c r="L139" s="29"/>
      <c r="M139" s="28"/>
      <c r="O139" s="178"/>
    </row>
    <row r="140" spans="1:18" s="1" customFormat="1" ht="12.75" customHeight="1" x14ac:dyDescent="0.25">
      <c r="A140" s="378" t="s">
        <v>236</v>
      </c>
      <c r="B140" s="378"/>
      <c r="C140" s="378"/>
      <c r="D140" s="42"/>
      <c r="E140" s="42"/>
      <c r="F140" s="42"/>
      <c r="G140" s="208"/>
      <c r="H140" s="46"/>
      <c r="I140" s="208" t="s">
        <v>221</v>
      </c>
      <c r="J140" s="42"/>
      <c r="K140" s="46"/>
      <c r="L140" s="43"/>
      <c r="M140" s="28"/>
      <c r="O140" s="178"/>
    </row>
    <row r="141" spans="1:18" s="1" customFormat="1" ht="15.75" x14ac:dyDescent="0.25">
      <c r="A141" s="31"/>
      <c r="B141" s="378" t="s">
        <v>34</v>
      </c>
      <c r="C141" s="378"/>
      <c r="D141" s="378"/>
      <c r="E141" s="42"/>
      <c r="F141" s="42"/>
      <c r="G141" s="208"/>
      <c r="H141" s="46"/>
      <c r="I141" s="208" t="s">
        <v>302</v>
      </c>
      <c r="L141" s="207"/>
      <c r="M141" s="28"/>
      <c r="O141" s="178"/>
    </row>
    <row r="142" spans="1:18" s="1" customFormat="1" ht="15.75" x14ac:dyDescent="0.25">
      <c r="A142" s="32" t="s">
        <v>33</v>
      </c>
      <c r="B142" s="31"/>
      <c r="C142" s="42"/>
      <c r="D142" s="42"/>
      <c r="E142" s="42"/>
      <c r="F142" s="42"/>
      <c r="G142" s="42"/>
      <c r="H142" s="42"/>
      <c r="I142" s="42"/>
      <c r="J142" s="42"/>
      <c r="K142" s="42"/>
      <c r="L142" s="29"/>
      <c r="M142" s="186"/>
      <c r="O142" s="178"/>
    </row>
    <row r="143" spans="1:18" s="1" customFormat="1" ht="15.75" x14ac:dyDescent="0.25">
      <c r="A143" s="31"/>
      <c r="B143" s="31"/>
      <c r="C143" s="42"/>
      <c r="D143" s="42"/>
      <c r="E143" s="42"/>
      <c r="F143" s="42"/>
      <c r="G143" s="42"/>
      <c r="H143" s="42"/>
      <c r="I143" s="42"/>
      <c r="J143" s="42"/>
      <c r="K143" s="42"/>
      <c r="L143" s="29"/>
      <c r="M143" s="28"/>
      <c r="O143" s="178"/>
    </row>
    <row r="144" spans="1:18" s="1" customFormat="1" ht="15.75" x14ac:dyDescent="0.25">
      <c r="A144" s="31"/>
      <c r="B144" s="31"/>
      <c r="C144" s="42"/>
      <c r="D144" s="42"/>
      <c r="E144" s="42"/>
      <c r="F144" s="42"/>
      <c r="G144" s="42"/>
      <c r="H144" s="42"/>
      <c r="I144" s="42"/>
      <c r="J144" s="42"/>
      <c r="K144" s="42"/>
      <c r="L144" s="29"/>
      <c r="M144" s="28"/>
      <c r="O144" s="178"/>
    </row>
    <row r="145" spans="1:15" s="1" customFormat="1" ht="15.75" x14ac:dyDescent="0.25">
      <c r="A145" s="31"/>
      <c r="B145" s="31"/>
      <c r="C145" s="42"/>
      <c r="D145" s="42"/>
      <c r="E145" s="42"/>
      <c r="F145" s="42"/>
      <c r="G145" s="42"/>
      <c r="H145" s="42"/>
      <c r="I145" s="42"/>
      <c r="J145" s="42"/>
      <c r="K145" s="42"/>
      <c r="L145" s="29"/>
      <c r="M145" s="28"/>
      <c r="O145" s="178"/>
    </row>
    <row r="146" spans="1:15" s="1" customFormat="1" ht="15.75" x14ac:dyDescent="0.25">
      <c r="A146" s="31"/>
      <c r="B146" s="31"/>
      <c r="C146" s="42"/>
      <c r="D146" s="42"/>
      <c r="E146" s="42"/>
      <c r="F146" s="42"/>
      <c r="G146" s="42"/>
      <c r="H146" s="42"/>
      <c r="I146" s="42"/>
      <c r="J146" s="42"/>
      <c r="K146" s="42"/>
      <c r="L146" s="29"/>
      <c r="M146" s="28"/>
      <c r="O146" s="178"/>
    </row>
    <row r="147" spans="1:15" s="1" customFormat="1" ht="15.75" x14ac:dyDescent="0.25">
      <c r="A147" s="31"/>
      <c r="B147" s="31"/>
      <c r="C147" s="42"/>
      <c r="D147" s="42"/>
      <c r="E147" s="42"/>
      <c r="F147" s="42"/>
      <c r="G147" s="42"/>
      <c r="H147" s="42"/>
      <c r="I147" s="42"/>
      <c r="J147" s="42"/>
      <c r="K147" s="42"/>
      <c r="L147" s="29"/>
      <c r="M147" s="28"/>
      <c r="O147" s="178"/>
    </row>
    <row r="148" spans="1:15" s="1" customFormat="1" ht="15.75" x14ac:dyDescent="0.25">
      <c r="A148" s="31"/>
      <c r="B148" s="31"/>
      <c r="C148" s="42"/>
      <c r="D148" s="42"/>
      <c r="E148" s="42"/>
      <c r="F148" s="42"/>
      <c r="G148" s="42"/>
      <c r="H148" s="42"/>
      <c r="I148" s="42"/>
      <c r="J148" s="42"/>
      <c r="K148" s="42"/>
      <c r="L148" s="29"/>
      <c r="M148" s="28"/>
      <c r="O148" s="178"/>
    </row>
    <row r="149" spans="1:15" s="1" customFormat="1" ht="15.75" x14ac:dyDescent="0.25">
      <c r="A149" s="31"/>
      <c r="B149" s="31"/>
      <c r="C149" s="42"/>
      <c r="D149" s="42"/>
      <c r="E149" s="42"/>
      <c r="F149" s="42"/>
      <c r="G149" s="42"/>
      <c r="H149" s="42"/>
      <c r="I149" s="42"/>
      <c r="J149" s="42"/>
      <c r="K149" s="42"/>
      <c r="L149" s="29"/>
      <c r="M149" s="28"/>
      <c r="O149" s="178"/>
    </row>
    <row r="150" spans="1:15" s="1" customFormat="1" ht="15.75" x14ac:dyDescent="0.25">
      <c r="A150" s="31"/>
      <c r="B150" s="31"/>
      <c r="C150" s="42"/>
      <c r="D150" s="42"/>
      <c r="E150" s="42"/>
      <c r="F150" s="42"/>
      <c r="G150" s="42"/>
      <c r="H150" s="42"/>
      <c r="I150" s="42"/>
      <c r="J150" s="42"/>
      <c r="K150" s="42"/>
      <c r="L150" s="29"/>
      <c r="M150" s="28"/>
      <c r="O150" s="178"/>
    </row>
    <row r="151" spans="1:15" s="1" customFormat="1" ht="15.75" x14ac:dyDescent="0.25">
      <c r="A151" s="31"/>
      <c r="B151" s="31"/>
      <c r="C151" s="42"/>
      <c r="D151" s="42"/>
      <c r="E151" s="42"/>
      <c r="F151" s="42"/>
      <c r="G151" s="42"/>
      <c r="H151" s="42"/>
      <c r="I151" s="42"/>
      <c r="J151" s="42"/>
      <c r="K151" s="42"/>
      <c r="L151" s="29"/>
      <c r="M151" s="28"/>
      <c r="O151" s="178"/>
    </row>
    <row r="152" spans="1:15" s="1" customFormat="1" ht="15.75" x14ac:dyDescent="0.25">
      <c r="A152" s="31"/>
      <c r="B152" s="31"/>
      <c r="C152" s="42"/>
      <c r="D152" s="42"/>
      <c r="E152" s="42"/>
      <c r="F152" s="42"/>
      <c r="G152" s="42"/>
      <c r="H152" s="42"/>
      <c r="I152" s="42"/>
      <c r="J152" s="42"/>
      <c r="K152" s="42"/>
      <c r="L152" s="29"/>
      <c r="M152" s="28"/>
      <c r="O152" s="178"/>
    </row>
    <row r="153" spans="1:15" s="1" customFormat="1" ht="15.75" x14ac:dyDescent="0.25">
      <c r="A153" s="31"/>
      <c r="B153" s="31"/>
      <c r="C153" s="42"/>
      <c r="D153" s="42"/>
      <c r="E153" s="42"/>
      <c r="F153" s="42"/>
      <c r="G153" s="42"/>
      <c r="H153" s="42"/>
      <c r="I153" s="42"/>
      <c r="J153" s="42"/>
      <c r="K153" s="42"/>
      <c r="L153" s="29"/>
      <c r="M153" s="28"/>
      <c r="O153" s="178"/>
    </row>
    <row r="154" spans="1:15" s="1" customFormat="1" ht="15.75" x14ac:dyDescent="0.25">
      <c r="A154" s="31"/>
      <c r="B154" s="31"/>
      <c r="C154" s="42"/>
      <c r="D154" s="42"/>
      <c r="E154" s="42"/>
      <c r="F154" s="42"/>
      <c r="G154" s="42"/>
      <c r="H154" s="42"/>
      <c r="I154" s="42"/>
      <c r="J154" s="42"/>
      <c r="K154" s="42"/>
      <c r="L154" s="29"/>
      <c r="M154" s="28"/>
      <c r="O154" s="178"/>
    </row>
    <row r="155" spans="1:15" s="1" customFormat="1" ht="15.75" x14ac:dyDescent="0.25">
      <c r="A155" s="31"/>
      <c r="B155" s="31"/>
      <c r="C155" s="42"/>
      <c r="D155" s="42"/>
      <c r="E155" s="42"/>
      <c r="F155" s="42"/>
      <c r="G155" s="42"/>
      <c r="H155" s="42"/>
      <c r="I155" s="42"/>
      <c r="J155" s="42"/>
      <c r="K155" s="42"/>
      <c r="L155" s="29"/>
      <c r="M155" s="28"/>
      <c r="O155" s="178"/>
    </row>
    <row r="156" spans="1:15" s="1" customFormat="1" ht="15.75" x14ac:dyDescent="0.25">
      <c r="A156" s="31"/>
      <c r="B156" s="31"/>
      <c r="C156" s="42"/>
      <c r="D156" s="42"/>
      <c r="E156" s="42"/>
      <c r="F156" s="42"/>
      <c r="G156" s="42"/>
      <c r="H156" s="42"/>
      <c r="I156" s="42"/>
      <c r="J156" s="42"/>
      <c r="K156" s="42"/>
      <c r="L156" s="29"/>
      <c r="M156" s="28"/>
      <c r="O156" s="178"/>
    </row>
    <row r="157" spans="1:15" s="1" customFormat="1" ht="15.75" x14ac:dyDescent="0.25">
      <c r="A157" s="31"/>
      <c r="B157" s="31"/>
      <c r="C157" s="42"/>
      <c r="D157" s="42"/>
      <c r="E157" s="42"/>
      <c r="F157" s="42"/>
      <c r="G157" s="42"/>
      <c r="H157" s="42"/>
      <c r="I157" s="42"/>
      <c r="J157" s="42"/>
      <c r="K157" s="42"/>
      <c r="L157" s="29"/>
      <c r="M157" s="28"/>
      <c r="O157" s="178"/>
    </row>
    <row r="158" spans="1:15" s="1" customFormat="1" ht="15.75" x14ac:dyDescent="0.25">
      <c r="A158" s="31"/>
      <c r="B158" s="31"/>
      <c r="C158" s="42"/>
      <c r="D158" s="42"/>
      <c r="E158" s="42"/>
      <c r="F158" s="42"/>
      <c r="G158" s="42"/>
      <c r="H158" s="42"/>
      <c r="I158" s="42"/>
      <c r="J158" s="42"/>
      <c r="K158" s="42"/>
      <c r="L158" s="29"/>
      <c r="M158" s="28"/>
      <c r="O158" s="178"/>
    </row>
    <row r="159" spans="1:15" s="1" customFormat="1" ht="15.75" x14ac:dyDescent="0.25">
      <c r="A159" s="31"/>
      <c r="B159" s="31"/>
      <c r="C159" s="42"/>
      <c r="D159" s="42"/>
      <c r="E159" s="42"/>
      <c r="F159" s="42"/>
      <c r="G159" s="42"/>
      <c r="H159" s="42"/>
      <c r="I159" s="42"/>
      <c r="J159" s="42"/>
      <c r="K159" s="42"/>
      <c r="L159" s="29"/>
      <c r="M159" s="28"/>
      <c r="O159" s="178"/>
    </row>
    <row r="160" spans="1:15" s="1" customFormat="1" ht="15.75" x14ac:dyDescent="0.25">
      <c r="A160" s="31"/>
      <c r="B160" s="31"/>
      <c r="C160" s="42"/>
      <c r="D160" s="42"/>
      <c r="E160" s="42"/>
      <c r="F160" s="42"/>
      <c r="G160" s="42"/>
      <c r="H160" s="42"/>
      <c r="I160" s="42"/>
      <c r="J160" s="42"/>
      <c r="K160" s="42"/>
      <c r="L160" s="29"/>
      <c r="M160" s="28"/>
      <c r="O160" s="178"/>
    </row>
    <row r="161" spans="1:15" s="1" customFormat="1" ht="15.75" x14ac:dyDescent="0.25">
      <c r="A161" s="31"/>
      <c r="B161" s="31"/>
      <c r="C161" s="42"/>
      <c r="D161" s="42"/>
      <c r="E161" s="42"/>
      <c r="F161" s="42"/>
      <c r="G161" s="42"/>
      <c r="H161" s="42"/>
      <c r="I161" s="42"/>
      <c r="J161" s="42"/>
      <c r="K161" s="42"/>
      <c r="L161" s="29"/>
      <c r="M161" s="28"/>
      <c r="O161" s="178"/>
    </row>
    <row r="162" spans="1:15" s="1" customFormat="1" ht="15.75" x14ac:dyDescent="0.25">
      <c r="A162" s="31"/>
      <c r="B162" s="31"/>
      <c r="C162" s="42"/>
      <c r="D162" s="42"/>
      <c r="E162" s="42"/>
      <c r="F162" s="42"/>
      <c r="G162" s="42"/>
      <c r="H162" s="42"/>
      <c r="I162" s="42"/>
      <c r="J162" s="42"/>
      <c r="K162" s="42"/>
      <c r="L162" s="29"/>
      <c r="M162" s="28"/>
      <c r="O162" s="178"/>
    </row>
    <row r="163" spans="1:15" s="1" customFormat="1" ht="15.75" x14ac:dyDescent="0.25">
      <c r="A163" s="31"/>
      <c r="B163" s="31"/>
      <c r="C163" s="42"/>
      <c r="D163" s="42"/>
      <c r="E163" s="42"/>
      <c r="F163" s="42"/>
      <c r="G163" s="42"/>
      <c r="H163" s="42"/>
      <c r="I163" s="42"/>
      <c r="J163" s="42"/>
      <c r="K163" s="42"/>
      <c r="L163" s="29"/>
      <c r="M163" s="28"/>
      <c r="O163" s="178"/>
    </row>
    <row r="164" spans="1:15" s="1" customFormat="1" ht="15.75" x14ac:dyDescent="0.25">
      <c r="A164" s="31"/>
      <c r="B164" s="31"/>
      <c r="C164" s="42"/>
      <c r="D164" s="42"/>
      <c r="E164" s="42"/>
      <c r="F164" s="42"/>
      <c r="G164" s="42"/>
      <c r="H164" s="42"/>
      <c r="I164" s="42"/>
      <c r="J164" s="42"/>
      <c r="K164" s="42"/>
      <c r="L164" s="29"/>
      <c r="M164" s="28"/>
      <c r="O164" s="178"/>
    </row>
    <row r="165" spans="1:15" s="1" customFormat="1" ht="15.75" x14ac:dyDescent="0.25">
      <c r="A165" s="31"/>
      <c r="B165" s="31"/>
      <c r="C165" s="42"/>
      <c r="D165" s="42"/>
      <c r="E165" s="42"/>
      <c r="F165" s="42"/>
      <c r="G165" s="42"/>
      <c r="H165" s="42"/>
      <c r="I165" s="42"/>
      <c r="J165" s="42"/>
      <c r="K165" s="42"/>
      <c r="L165" s="29"/>
      <c r="M165" s="28"/>
      <c r="O165" s="178"/>
    </row>
    <row r="166" spans="1:15" s="1" customFormat="1" ht="15.75" x14ac:dyDescent="0.25">
      <c r="A166" s="31"/>
      <c r="B166" s="31"/>
      <c r="C166" s="42"/>
      <c r="D166" s="42"/>
      <c r="E166" s="42"/>
      <c r="F166" s="42"/>
      <c r="G166" s="42"/>
      <c r="H166" s="42"/>
      <c r="I166" s="42"/>
      <c r="J166" s="42"/>
      <c r="K166" s="42"/>
      <c r="L166" s="29"/>
      <c r="M166" s="28"/>
      <c r="O166" s="178"/>
    </row>
    <row r="167" spans="1:15" s="1" customFormat="1" ht="15.75" x14ac:dyDescent="0.25">
      <c r="A167" s="31"/>
      <c r="B167" s="31"/>
      <c r="C167" s="42"/>
      <c r="D167" s="42"/>
      <c r="E167" s="42"/>
      <c r="F167" s="42"/>
      <c r="G167" s="42"/>
      <c r="H167" s="42"/>
      <c r="I167" s="42"/>
      <c r="J167" s="42"/>
      <c r="K167" s="42"/>
      <c r="L167" s="29"/>
      <c r="M167" s="28"/>
      <c r="O167" s="178"/>
    </row>
    <row r="168" spans="1:15" s="1" customFormat="1" ht="15.75" x14ac:dyDescent="0.25">
      <c r="A168" s="31"/>
      <c r="B168" s="31"/>
      <c r="C168" s="42"/>
      <c r="D168" s="42"/>
      <c r="E168" s="42"/>
      <c r="F168" s="42"/>
      <c r="G168" s="42"/>
      <c r="H168" s="42"/>
      <c r="I168" s="42"/>
      <c r="J168" s="42"/>
      <c r="K168" s="42"/>
      <c r="L168" s="29"/>
      <c r="M168" s="28"/>
      <c r="O168" s="178"/>
    </row>
    <row r="169" spans="1:15" s="1" customFormat="1" ht="15.75" x14ac:dyDescent="0.25">
      <c r="A169" s="31"/>
      <c r="B169" s="31"/>
      <c r="C169" s="42"/>
      <c r="D169" s="42"/>
      <c r="E169" s="42"/>
      <c r="F169" s="42"/>
      <c r="G169" s="42"/>
      <c r="H169" s="42"/>
      <c r="I169" s="42"/>
      <c r="J169" s="42"/>
      <c r="K169" s="42"/>
      <c r="L169" s="29"/>
      <c r="M169" s="28"/>
      <c r="O169" s="178"/>
    </row>
    <row r="170" spans="1:15" s="1" customFormat="1" ht="15.75" x14ac:dyDescent="0.25">
      <c r="A170" s="31"/>
      <c r="B170" s="31"/>
      <c r="C170" s="42"/>
      <c r="D170" s="42"/>
      <c r="E170" s="42"/>
      <c r="F170" s="42"/>
      <c r="G170" s="42"/>
      <c r="H170" s="42"/>
      <c r="I170" s="42"/>
      <c r="J170" s="42"/>
      <c r="K170" s="42"/>
      <c r="L170" s="29"/>
      <c r="M170" s="28"/>
      <c r="O170" s="178"/>
    </row>
    <row r="171" spans="1:15" s="1" customFormat="1" ht="15.75" x14ac:dyDescent="0.25">
      <c r="A171" s="31"/>
      <c r="B171" s="31"/>
      <c r="C171" s="42"/>
      <c r="D171" s="42"/>
      <c r="E171" s="42"/>
      <c r="F171" s="42"/>
      <c r="G171" s="42"/>
      <c r="H171" s="42"/>
      <c r="I171" s="42"/>
      <c r="J171" s="42"/>
      <c r="K171" s="42"/>
      <c r="L171" s="29"/>
      <c r="M171" s="28"/>
      <c r="O171" s="178"/>
    </row>
    <row r="172" spans="1:15" s="1" customFormat="1" ht="15.75" x14ac:dyDescent="0.25">
      <c r="A172" s="31"/>
      <c r="B172" s="31"/>
      <c r="C172" s="42"/>
      <c r="D172" s="42"/>
      <c r="E172" s="42"/>
      <c r="F172" s="42"/>
      <c r="G172" s="42"/>
      <c r="H172" s="42"/>
      <c r="I172" s="42"/>
      <c r="J172" s="42"/>
      <c r="K172" s="42"/>
      <c r="L172" s="29"/>
      <c r="M172" s="28"/>
      <c r="O172" s="178"/>
    </row>
    <row r="173" spans="1:15" s="1" customFormat="1" ht="15.75" x14ac:dyDescent="0.25">
      <c r="A173" s="31"/>
      <c r="B173" s="31"/>
      <c r="C173" s="42"/>
      <c r="D173" s="42"/>
      <c r="E173" s="42"/>
      <c r="F173" s="42"/>
      <c r="G173" s="42"/>
      <c r="H173" s="42"/>
      <c r="I173" s="42"/>
      <c r="J173" s="42"/>
      <c r="K173" s="42"/>
      <c r="L173" s="29"/>
      <c r="M173" s="28"/>
      <c r="O173" s="178"/>
    </row>
    <row r="174" spans="1:15" s="1" customFormat="1" ht="15.75" x14ac:dyDescent="0.25">
      <c r="A174" s="31"/>
      <c r="B174" s="31"/>
      <c r="C174" s="42"/>
      <c r="D174" s="42"/>
      <c r="E174" s="42"/>
      <c r="F174" s="42"/>
      <c r="G174" s="42"/>
      <c r="H174" s="42"/>
      <c r="I174" s="42"/>
      <c r="J174" s="42"/>
      <c r="K174" s="42"/>
      <c r="L174" s="29"/>
      <c r="M174" s="28"/>
      <c r="O174" s="178"/>
    </row>
    <row r="175" spans="1:15" s="1" customFormat="1" ht="15.75" x14ac:dyDescent="0.25">
      <c r="A175" s="31"/>
      <c r="B175" s="31"/>
      <c r="C175" s="42"/>
      <c r="D175" s="42"/>
      <c r="E175" s="42"/>
      <c r="F175" s="42"/>
      <c r="G175" s="42"/>
      <c r="H175" s="42"/>
      <c r="I175" s="42"/>
      <c r="J175" s="42"/>
      <c r="K175" s="42"/>
      <c r="L175" s="29"/>
      <c r="M175" s="28"/>
      <c r="O175" s="178"/>
    </row>
    <row r="176" spans="1:15" s="1" customFormat="1" ht="15.75" x14ac:dyDescent="0.25">
      <c r="A176" s="31"/>
      <c r="B176" s="31"/>
      <c r="C176" s="42"/>
      <c r="D176" s="42"/>
      <c r="E176" s="42"/>
      <c r="F176" s="42"/>
      <c r="G176" s="42"/>
      <c r="H176" s="42"/>
      <c r="I176" s="42"/>
      <c r="J176" s="42"/>
      <c r="K176" s="42"/>
      <c r="L176" s="29"/>
      <c r="M176" s="28"/>
      <c r="O176" s="178"/>
    </row>
    <row r="177" spans="1:15" s="1" customFormat="1" ht="15.75" x14ac:dyDescent="0.25">
      <c r="A177" s="31"/>
      <c r="B177" s="31"/>
      <c r="C177" s="42"/>
      <c r="D177" s="42"/>
      <c r="E177" s="42"/>
      <c r="F177" s="42"/>
      <c r="G177" s="42"/>
      <c r="H177" s="42"/>
      <c r="I177" s="42"/>
      <c r="J177" s="42"/>
      <c r="K177" s="42"/>
      <c r="L177" s="29"/>
      <c r="M177" s="28"/>
      <c r="O177" s="178"/>
    </row>
    <row r="178" spans="1:15" s="1" customFormat="1" ht="15.75" x14ac:dyDescent="0.25">
      <c r="A178" s="31"/>
      <c r="B178" s="31"/>
      <c r="C178" s="42"/>
      <c r="D178" s="42"/>
      <c r="E178" s="42"/>
      <c r="F178" s="42"/>
      <c r="G178" s="42"/>
      <c r="H178" s="42"/>
      <c r="I178" s="42"/>
      <c r="J178" s="42"/>
      <c r="K178" s="42"/>
      <c r="L178" s="29"/>
      <c r="M178" s="28"/>
      <c r="O178" s="178"/>
    </row>
    <row r="179" spans="1:15" s="1" customFormat="1" ht="15.75" x14ac:dyDescent="0.25">
      <c r="A179" s="31"/>
      <c r="B179" s="31"/>
      <c r="C179" s="42"/>
      <c r="D179" s="42"/>
      <c r="E179" s="42"/>
      <c r="F179" s="42"/>
      <c r="G179" s="42"/>
      <c r="H179" s="42"/>
      <c r="I179" s="42"/>
      <c r="J179" s="42"/>
      <c r="K179" s="42"/>
      <c r="L179" s="29"/>
      <c r="M179" s="28"/>
      <c r="O179" s="178"/>
    </row>
    <row r="180" spans="1:15" s="1" customFormat="1" ht="15.75" x14ac:dyDescent="0.25">
      <c r="A180" s="31"/>
      <c r="B180" s="31"/>
      <c r="C180" s="42"/>
      <c r="D180" s="42"/>
      <c r="E180" s="42"/>
      <c r="F180" s="42"/>
      <c r="G180" s="42"/>
      <c r="H180" s="42"/>
      <c r="I180" s="42"/>
      <c r="J180" s="42"/>
      <c r="K180" s="42"/>
      <c r="L180" s="29"/>
      <c r="M180" s="28"/>
      <c r="O180" s="178"/>
    </row>
    <row r="181" spans="1:15" s="1" customFormat="1" ht="15.75" x14ac:dyDescent="0.25">
      <c r="A181" s="31"/>
      <c r="B181" s="31"/>
      <c r="C181" s="42"/>
      <c r="D181" s="42"/>
      <c r="E181" s="42"/>
      <c r="F181" s="42"/>
      <c r="G181" s="42"/>
      <c r="H181" s="42"/>
      <c r="I181" s="42"/>
      <c r="J181" s="42"/>
      <c r="K181" s="42"/>
      <c r="L181" s="29"/>
      <c r="M181" s="28"/>
      <c r="O181" s="178"/>
    </row>
    <row r="182" spans="1:15" s="1" customFormat="1" ht="15.75" x14ac:dyDescent="0.25">
      <c r="A182" s="31"/>
      <c r="B182" s="31"/>
      <c r="C182" s="42"/>
      <c r="D182" s="42"/>
      <c r="E182" s="42"/>
      <c r="F182" s="42"/>
      <c r="G182" s="42"/>
      <c r="H182" s="42"/>
      <c r="I182" s="42"/>
      <c r="J182" s="42"/>
      <c r="K182" s="42"/>
      <c r="L182" s="29"/>
      <c r="M182" s="28"/>
      <c r="O182" s="178"/>
    </row>
    <row r="183" spans="1:15" s="1" customFormat="1" ht="15.75" x14ac:dyDescent="0.25">
      <c r="A183" s="31"/>
      <c r="B183" s="31"/>
      <c r="C183" s="42"/>
      <c r="D183" s="42"/>
      <c r="E183" s="42"/>
      <c r="F183" s="42"/>
      <c r="G183" s="42"/>
      <c r="H183" s="42"/>
      <c r="I183" s="42"/>
      <c r="J183" s="42"/>
      <c r="K183" s="42"/>
      <c r="L183" s="29"/>
      <c r="M183" s="28"/>
      <c r="O183" s="178"/>
    </row>
    <row r="184" spans="1:15" s="1" customFormat="1" ht="15.75" x14ac:dyDescent="0.25">
      <c r="A184" s="31"/>
      <c r="B184" s="31"/>
      <c r="C184" s="42"/>
      <c r="D184" s="42"/>
      <c r="E184" s="42"/>
      <c r="F184" s="42"/>
      <c r="G184" s="42"/>
      <c r="H184" s="42"/>
      <c r="I184" s="42"/>
      <c r="J184" s="42"/>
      <c r="K184" s="42"/>
      <c r="L184" s="29"/>
      <c r="M184" s="28"/>
      <c r="O184" s="178"/>
    </row>
    <row r="185" spans="1:15" s="1" customFormat="1" ht="15.75" x14ac:dyDescent="0.25">
      <c r="A185" s="31"/>
      <c r="B185" s="31"/>
      <c r="C185" s="42"/>
      <c r="D185" s="42"/>
      <c r="E185" s="42"/>
      <c r="F185" s="42"/>
      <c r="G185" s="42"/>
      <c r="H185" s="42"/>
      <c r="I185" s="42"/>
      <c r="J185" s="42"/>
      <c r="K185" s="42"/>
      <c r="L185" s="29"/>
      <c r="M185" s="28"/>
      <c r="O185" s="178"/>
    </row>
    <row r="186" spans="1:15" s="1" customFormat="1" ht="15.75" x14ac:dyDescent="0.25">
      <c r="A186" s="31"/>
      <c r="B186" s="31"/>
      <c r="C186" s="42"/>
      <c r="D186" s="42"/>
      <c r="E186" s="42"/>
      <c r="F186" s="42"/>
      <c r="G186" s="42"/>
      <c r="H186" s="42"/>
      <c r="I186" s="42"/>
      <c r="J186" s="42"/>
      <c r="K186" s="42"/>
      <c r="L186" s="29"/>
      <c r="M186" s="28"/>
      <c r="O186" s="178"/>
    </row>
    <row r="187" spans="1:15" s="1" customFormat="1" ht="15.75" x14ac:dyDescent="0.25">
      <c r="A187" s="31"/>
      <c r="B187" s="31"/>
      <c r="C187" s="42"/>
      <c r="D187" s="42"/>
      <c r="E187" s="42"/>
      <c r="F187" s="42"/>
      <c r="G187" s="42"/>
      <c r="H187" s="42"/>
      <c r="I187" s="42"/>
      <c r="J187" s="42"/>
      <c r="K187" s="42"/>
      <c r="L187" s="29"/>
      <c r="M187" s="28"/>
      <c r="O187" s="178"/>
    </row>
    <row r="188" spans="1:15" s="1" customFormat="1" ht="15.75" x14ac:dyDescent="0.25">
      <c r="A188" s="31"/>
      <c r="B188" s="31"/>
      <c r="C188" s="42"/>
      <c r="D188" s="42"/>
      <c r="E188" s="42"/>
      <c r="F188" s="42"/>
      <c r="G188" s="42"/>
      <c r="H188" s="42"/>
      <c r="I188" s="42"/>
      <c r="J188" s="42"/>
      <c r="K188" s="42"/>
      <c r="L188" s="29"/>
      <c r="M188" s="28"/>
      <c r="O188" s="178"/>
    </row>
    <row r="189" spans="1:15" s="1" customFormat="1" ht="15.75" x14ac:dyDescent="0.25">
      <c r="A189" s="31"/>
      <c r="B189" s="31"/>
      <c r="C189" s="42"/>
      <c r="D189" s="42"/>
      <c r="E189" s="42"/>
      <c r="F189" s="42"/>
      <c r="G189" s="42"/>
      <c r="H189" s="42"/>
      <c r="I189" s="42"/>
      <c r="J189" s="42"/>
      <c r="K189" s="42"/>
      <c r="L189" s="29"/>
      <c r="M189" s="28"/>
      <c r="O189" s="178"/>
    </row>
    <row r="190" spans="1:15" s="1" customFormat="1" ht="15.75" x14ac:dyDescent="0.25">
      <c r="A190" s="31"/>
      <c r="B190" s="31"/>
      <c r="C190" s="42"/>
      <c r="D190" s="42"/>
      <c r="E190" s="42"/>
      <c r="F190" s="42"/>
      <c r="G190" s="42"/>
      <c r="H190" s="42"/>
      <c r="I190" s="42"/>
      <c r="J190" s="42"/>
      <c r="K190" s="42"/>
      <c r="L190" s="29"/>
      <c r="M190" s="28"/>
      <c r="O190" s="178"/>
    </row>
    <row r="191" spans="1:15" s="1" customFormat="1" ht="15.75" x14ac:dyDescent="0.25">
      <c r="A191" s="31"/>
      <c r="B191" s="31"/>
      <c r="C191" s="42"/>
      <c r="D191" s="42"/>
      <c r="E191" s="42"/>
      <c r="F191" s="42"/>
      <c r="G191" s="42"/>
      <c r="H191" s="42"/>
      <c r="I191" s="42"/>
      <c r="J191" s="42"/>
      <c r="K191" s="42"/>
      <c r="L191" s="29"/>
      <c r="M191" s="28"/>
      <c r="O191" s="178"/>
    </row>
    <row r="192" spans="1:15" s="1" customFormat="1" ht="15.75" x14ac:dyDescent="0.25">
      <c r="A192" s="31"/>
      <c r="B192" s="31"/>
      <c r="C192" s="42"/>
      <c r="D192" s="42"/>
      <c r="E192" s="42"/>
      <c r="F192" s="42"/>
      <c r="G192" s="42"/>
      <c r="H192" s="42"/>
      <c r="I192" s="42"/>
      <c r="J192" s="42"/>
      <c r="K192" s="42"/>
      <c r="L192" s="29"/>
      <c r="M192" s="28"/>
      <c r="O192" s="178"/>
    </row>
    <row r="193" spans="1:15" s="1" customFormat="1" ht="15.75" x14ac:dyDescent="0.25">
      <c r="A193" s="31"/>
      <c r="B193" s="31"/>
      <c r="C193" s="42"/>
      <c r="D193" s="42"/>
      <c r="E193" s="42"/>
      <c r="F193" s="42"/>
      <c r="G193" s="42"/>
      <c r="H193" s="42"/>
      <c r="I193" s="42"/>
      <c r="J193" s="42"/>
      <c r="K193" s="42"/>
      <c r="L193" s="29"/>
      <c r="M193" s="28"/>
      <c r="O193" s="178"/>
    </row>
    <row r="194" spans="1:15" s="1" customFormat="1" ht="15.75" x14ac:dyDescent="0.25">
      <c r="A194" s="31"/>
      <c r="B194" s="31"/>
      <c r="C194" s="42"/>
      <c r="D194" s="42"/>
      <c r="E194" s="42"/>
      <c r="F194" s="42"/>
      <c r="G194" s="42"/>
      <c r="H194" s="42"/>
      <c r="I194" s="42"/>
      <c r="J194" s="42"/>
      <c r="K194" s="42"/>
      <c r="L194" s="29"/>
      <c r="M194" s="28"/>
      <c r="O194" s="178"/>
    </row>
    <row r="195" spans="1:15" s="1" customFormat="1" ht="15.75" x14ac:dyDescent="0.25">
      <c r="A195" s="31"/>
      <c r="B195" s="31"/>
      <c r="C195" s="42"/>
      <c r="D195" s="42"/>
      <c r="E195" s="42"/>
      <c r="F195" s="42"/>
      <c r="G195" s="42"/>
      <c r="H195" s="42"/>
      <c r="I195" s="42"/>
      <c r="J195" s="42"/>
      <c r="K195" s="42"/>
      <c r="L195" s="29"/>
      <c r="M195" s="28"/>
      <c r="O195" s="178"/>
    </row>
    <row r="196" spans="1:15" s="1" customFormat="1" ht="15.75" x14ac:dyDescent="0.25">
      <c r="A196" s="31"/>
      <c r="B196" s="31"/>
      <c r="C196" s="42"/>
      <c r="D196" s="42"/>
      <c r="E196" s="42"/>
      <c r="F196" s="42"/>
      <c r="G196" s="42"/>
      <c r="H196" s="42"/>
      <c r="I196" s="42"/>
      <c r="J196" s="42"/>
      <c r="K196" s="42"/>
      <c r="L196" s="29"/>
      <c r="M196" s="28"/>
      <c r="O196" s="178"/>
    </row>
    <row r="197" spans="1:15" s="1" customFormat="1" ht="15.75" x14ac:dyDescent="0.25">
      <c r="A197" s="31"/>
      <c r="B197" s="31"/>
      <c r="C197" s="42"/>
      <c r="D197" s="42"/>
      <c r="E197" s="42"/>
      <c r="F197" s="42"/>
      <c r="G197" s="42"/>
      <c r="H197" s="42"/>
      <c r="I197" s="42"/>
      <c r="J197" s="42"/>
      <c r="K197" s="42"/>
      <c r="L197" s="29"/>
      <c r="M197" s="28"/>
      <c r="O197" s="178"/>
    </row>
    <row r="198" spans="1:15" s="1" customFormat="1" ht="15.75" x14ac:dyDescent="0.25">
      <c r="A198" s="31"/>
      <c r="B198" s="31"/>
      <c r="C198" s="42"/>
      <c r="D198" s="42"/>
      <c r="E198" s="42"/>
      <c r="F198" s="42"/>
      <c r="G198" s="42"/>
      <c r="H198" s="42"/>
      <c r="I198" s="42"/>
      <c r="J198" s="42"/>
      <c r="K198" s="42"/>
      <c r="L198" s="29"/>
      <c r="M198" s="28"/>
      <c r="O198" s="178"/>
    </row>
    <row r="199" spans="1:15" s="1" customFormat="1" ht="15.75" x14ac:dyDescent="0.25">
      <c r="A199" s="31"/>
      <c r="B199" s="31"/>
      <c r="C199" s="42"/>
      <c r="D199" s="42"/>
      <c r="E199" s="42"/>
      <c r="F199" s="42"/>
      <c r="G199" s="42"/>
      <c r="H199" s="42"/>
      <c r="I199" s="42"/>
      <c r="J199" s="42"/>
      <c r="K199" s="42"/>
      <c r="L199" s="29"/>
      <c r="M199" s="28"/>
      <c r="O199" s="178"/>
    </row>
    <row r="200" spans="1:15" s="1" customFormat="1" ht="15.75" x14ac:dyDescent="0.25">
      <c r="A200" s="31"/>
      <c r="B200" s="31"/>
      <c r="C200" s="42"/>
      <c r="D200" s="42"/>
      <c r="E200" s="42"/>
      <c r="F200" s="42"/>
      <c r="G200" s="42"/>
      <c r="H200" s="42"/>
      <c r="I200" s="42"/>
      <c r="J200" s="42"/>
      <c r="K200" s="42"/>
      <c r="L200" s="29"/>
      <c r="M200" s="28"/>
      <c r="O200" s="178"/>
    </row>
    <row r="201" spans="1:15" s="1" customFormat="1" ht="15.75" x14ac:dyDescent="0.25">
      <c r="A201" s="31"/>
      <c r="B201" s="31"/>
      <c r="C201" s="42"/>
      <c r="D201" s="42"/>
      <c r="E201" s="42"/>
      <c r="F201" s="42"/>
      <c r="G201" s="42"/>
      <c r="H201" s="42"/>
      <c r="I201" s="42"/>
      <c r="J201" s="42"/>
      <c r="K201" s="42"/>
      <c r="L201" s="29"/>
      <c r="M201" s="28"/>
      <c r="O201" s="178"/>
    </row>
    <row r="202" spans="1:15" s="1" customFormat="1" ht="15.75" x14ac:dyDescent="0.25">
      <c r="A202" s="31"/>
      <c r="B202" s="31"/>
      <c r="C202" s="42"/>
      <c r="D202" s="42"/>
      <c r="E202" s="42"/>
      <c r="F202" s="42"/>
      <c r="G202" s="42"/>
      <c r="H202" s="42"/>
      <c r="I202" s="42"/>
      <c r="J202" s="42"/>
      <c r="K202" s="42"/>
      <c r="L202" s="29"/>
      <c r="M202" s="28"/>
      <c r="O202" s="178"/>
    </row>
    <row r="203" spans="1:15" s="1" customFormat="1" ht="15.75" x14ac:dyDescent="0.25">
      <c r="A203" s="31"/>
      <c r="B203" s="31"/>
      <c r="C203" s="42"/>
      <c r="D203" s="42"/>
      <c r="E203" s="42"/>
      <c r="F203" s="42"/>
      <c r="G203" s="42"/>
      <c r="H203" s="42"/>
      <c r="I203" s="42"/>
      <c r="J203" s="42"/>
      <c r="K203" s="42"/>
      <c r="L203" s="29"/>
      <c r="M203" s="28"/>
      <c r="O203" s="178"/>
    </row>
    <row r="204" spans="1:15" s="1" customFormat="1" ht="15.75" x14ac:dyDescent="0.25">
      <c r="A204" s="31"/>
      <c r="B204" s="31"/>
      <c r="C204" s="42"/>
      <c r="D204" s="42"/>
      <c r="E204" s="42"/>
      <c r="F204" s="42"/>
      <c r="G204" s="42"/>
      <c r="H204" s="42"/>
      <c r="I204" s="42"/>
      <c r="J204" s="42"/>
      <c r="K204" s="42"/>
      <c r="L204" s="29"/>
      <c r="M204" s="28"/>
      <c r="O204" s="178"/>
    </row>
    <row r="205" spans="1:15" s="1" customFormat="1" ht="15.75" x14ac:dyDescent="0.25">
      <c r="A205" s="31"/>
      <c r="B205" s="31"/>
      <c r="C205" s="42"/>
      <c r="D205" s="42"/>
      <c r="E205" s="42"/>
      <c r="F205" s="42"/>
      <c r="G205" s="42"/>
      <c r="H205" s="42"/>
      <c r="I205" s="42"/>
      <c r="J205" s="42"/>
      <c r="K205" s="42"/>
      <c r="L205" s="29"/>
      <c r="M205" s="28"/>
      <c r="O205" s="178"/>
    </row>
    <row r="206" spans="1:15" s="1" customFormat="1" ht="15.75" x14ac:dyDescent="0.25">
      <c r="A206" s="31"/>
      <c r="B206" s="31"/>
      <c r="C206" s="42"/>
      <c r="D206" s="42"/>
      <c r="E206" s="42"/>
      <c r="F206" s="42"/>
      <c r="G206" s="42"/>
      <c r="H206" s="42"/>
      <c r="I206" s="42"/>
      <c r="J206" s="42"/>
      <c r="K206" s="42"/>
      <c r="L206" s="29"/>
      <c r="M206" s="28"/>
      <c r="O206" s="178"/>
    </row>
    <row r="207" spans="1:15" s="1" customFormat="1" ht="15.75" x14ac:dyDescent="0.25">
      <c r="A207" s="31"/>
      <c r="B207" s="31"/>
      <c r="C207" s="42"/>
      <c r="D207" s="42"/>
      <c r="E207" s="42"/>
      <c r="F207" s="42"/>
      <c r="G207" s="42"/>
      <c r="H207" s="42"/>
      <c r="I207" s="42"/>
      <c r="J207" s="42"/>
      <c r="K207" s="42"/>
      <c r="L207" s="29"/>
      <c r="M207" s="28"/>
      <c r="O207" s="178"/>
    </row>
    <row r="208" spans="1:15" s="1" customFormat="1" ht="15.75" x14ac:dyDescent="0.25">
      <c r="A208" s="31"/>
      <c r="B208" s="31"/>
      <c r="C208" s="42"/>
      <c r="D208" s="42"/>
      <c r="E208" s="42"/>
      <c r="F208" s="42"/>
      <c r="G208" s="42"/>
      <c r="H208" s="42"/>
      <c r="I208" s="42"/>
      <c r="J208" s="42"/>
      <c r="K208" s="42"/>
      <c r="L208" s="29"/>
      <c r="M208" s="28"/>
      <c r="O208" s="178"/>
    </row>
    <row r="209" spans="1:15" s="1" customFormat="1" ht="15.75" x14ac:dyDescent="0.25">
      <c r="A209" s="31"/>
      <c r="B209" s="31"/>
      <c r="C209" s="42"/>
      <c r="D209" s="42"/>
      <c r="E209" s="42"/>
      <c r="F209" s="42"/>
      <c r="G209" s="42"/>
      <c r="H209" s="42"/>
      <c r="I209" s="42"/>
      <c r="J209" s="42"/>
      <c r="K209" s="42"/>
      <c r="L209" s="29"/>
      <c r="M209" s="28"/>
      <c r="O209" s="178"/>
    </row>
    <row r="210" spans="1:15" s="1" customFormat="1" ht="15.75" x14ac:dyDescent="0.25">
      <c r="A210" s="31"/>
      <c r="B210" s="31"/>
      <c r="C210" s="42"/>
      <c r="D210" s="42"/>
      <c r="E210" s="42"/>
      <c r="F210" s="42"/>
      <c r="G210" s="42"/>
      <c r="H210" s="42"/>
      <c r="I210" s="42"/>
      <c r="J210" s="42"/>
      <c r="K210" s="42"/>
      <c r="L210" s="29"/>
      <c r="M210" s="28"/>
      <c r="O210" s="178"/>
    </row>
    <row r="211" spans="1:15" s="1" customFormat="1" ht="15.75" x14ac:dyDescent="0.25">
      <c r="A211" s="31"/>
      <c r="B211" s="31"/>
      <c r="C211" s="42"/>
      <c r="D211" s="42"/>
      <c r="E211" s="42"/>
      <c r="F211" s="42"/>
      <c r="G211" s="42"/>
      <c r="H211" s="42"/>
      <c r="I211" s="42"/>
      <c r="J211" s="42"/>
      <c r="K211" s="42"/>
      <c r="L211" s="29"/>
      <c r="M211" s="28"/>
      <c r="O211" s="178"/>
    </row>
    <row r="212" spans="1:15" s="1" customFormat="1" ht="15.75" x14ac:dyDescent="0.25">
      <c r="A212" s="31"/>
      <c r="B212" s="31"/>
      <c r="C212" s="42"/>
      <c r="D212" s="42"/>
      <c r="E212" s="42"/>
      <c r="F212" s="42"/>
      <c r="G212" s="42"/>
      <c r="H212" s="42"/>
      <c r="I212" s="42"/>
      <c r="J212" s="42"/>
      <c r="K212" s="42"/>
      <c r="L212" s="29"/>
      <c r="M212" s="28"/>
      <c r="O212" s="178"/>
    </row>
    <row r="213" spans="1:15" s="1" customFormat="1" ht="15.75" x14ac:dyDescent="0.25">
      <c r="A213" s="31"/>
      <c r="B213" s="31"/>
      <c r="C213" s="42"/>
      <c r="D213" s="42"/>
      <c r="E213" s="42"/>
      <c r="F213" s="42"/>
      <c r="G213" s="42"/>
      <c r="H213" s="42"/>
      <c r="I213" s="42"/>
      <c r="J213" s="42"/>
      <c r="K213" s="42"/>
      <c r="L213" s="29"/>
      <c r="M213" s="28"/>
      <c r="O213" s="178"/>
    </row>
    <row r="214" spans="1:15" s="1" customFormat="1" ht="15.75" x14ac:dyDescent="0.25">
      <c r="A214" s="31"/>
      <c r="B214" s="31"/>
      <c r="C214" s="42"/>
      <c r="D214" s="42"/>
      <c r="E214" s="42"/>
      <c r="F214" s="42"/>
      <c r="G214" s="42"/>
      <c r="H214" s="42"/>
      <c r="I214" s="42"/>
      <c r="J214" s="42"/>
      <c r="K214" s="42"/>
      <c r="L214" s="29"/>
      <c r="M214" s="28"/>
      <c r="O214" s="178"/>
    </row>
    <row r="215" spans="1:15" s="1" customFormat="1" ht="15.75" x14ac:dyDescent="0.25">
      <c r="A215" s="31"/>
      <c r="B215" s="31"/>
      <c r="C215" s="42"/>
      <c r="D215" s="42"/>
      <c r="E215" s="42"/>
      <c r="F215" s="42"/>
      <c r="G215" s="42"/>
      <c r="H215" s="42"/>
      <c r="I215" s="42"/>
      <c r="J215" s="42"/>
      <c r="K215" s="42"/>
      <c r="L215" s="29"/>
      <c r="M215" s="28"/>
      <c r="O215" s="178"/>
    </row>
    <row r="216" spans="1:15" s="1" customFormat="1" ht="15.75" x14ac:dyDescent="0.25">
      <c r="A216" s="31"/>
      <c r="B216" s="31"/>
      <c r="C216" s="42"/>
      <c r="D216" s="42"/>
      <c r="E216" s="42"/>
      <c r="F216" s="42"/>
      <c r="G216" s="42"/>
      <c r="H216" s="42"/>
      <c r="I216" s="42"/>
      <c r="J216" s="42"/>
      <c r="K216" s="42"/>
      <c r="L216" s="29"/>
      <c r="M216" s="28"/>
      <c r="O216" s="178"/>
    </row>
    <row r="217" spans="1:15" s="1" customFormat="1" ht="15.75" x14ac:dyDescent="0.25">
      <c r="A217" s="31"/>
      <c r="B217" s="31"/>
      <c r="C217" s="42"/>
      <c r="D217" s="42"/>
      <c r="E217" s="42"/>
      <c r="F217" s="42"/>
      <c r="G217" s="42"/>
      <c r="H217" s="42"/>
      <c r="I217" s="42"/>
      <c r="J217" s="42"/>
      <c r="K217" s="42"/>
      <c r="L217" s="29"/>
      <c r="M217" s="28"/>
      <c r="O217" s="178"/>
    </row>
    <row r="218" spans="1:15" s="1" customFormat="1" ht="15.75" x14ac:dyDescent="0.25">
      <c r="A218" s="31"/>
      <c r="B218" s="31"/>
      <c r="C218" s="42"/>
      <c r="D218" s="42"/>
      <c r="E218" s="42"/>
      <c r="F218" s="42"/>
      <c r="G218" s="42"/>
      <c r="H218" s="42"/>
      <c r="I218" s="42"/>
      <c r="J218" s="42"/>
      <c r="K218" s="42"/>
      <c r="L218" s="29"/>
      <c r="M218" s="28"/>
      <c r="O218" s="178"/>
    </row>
    <row r="219" spans="1:15" s="1" customFormat="1" ht="15.75" x14ac:dyDescent="0.25">
      <c r="A219" s="31"/>
      <c r="B219" s="31"/>
      <c r="C219" s="42"/>
      <c r="D219" s="42"/>
      <c r="E219" s="42"/>
      <c r="F219" s="42"/>
      <c r="G219" s="42"/>
      <c r="H219" s="42"/>
      <c r="I219" s="42"/>
      <c r="J219" s="42"/>
      <c r="K219" s="42"/>
      <c r="L219" s="29"/>
      <c r="M219" s="28"/>
      <c r="O219" s="178"/>
    </row>
    <row r="220" spans="1:15" s="1" customFormat="1" ht="15.75" x14ac:dyDescent="0.25">
      <c r="A220" s="31"/>
      <c r="B220" s="31"/>
      <c r="C220" s="42"/>
      <c r="D220" s="42"/>
      <c r="E220" s="42"/>
      <c r="F220" s="42"/>
      <c r="G220" s="42"/>
      <c r="H220" s="42"/>
      <c r="I220" s="42"/>
      <c r="J220" s="42"/>
      <c r="K220" s="42"/>
      <c r="L220" s="29"/>
      <c r="M220" s="28"/>
      <c r="O220" s="178"/>
    </row>
    <row r="221" spans="1:15" s="1" customFormat="1" ht="15.75" x14ac:dyDescent="0.25">
      <c r="A221" s="31"/>
      <c r="B221" s="31"/>
      <c r="C221" s="42"/>
      <c r="D221" s="42"/>
      <c r="E221" s="42"/>
      <c r="F221" s="42"/>
      <c r="G221" s="42"/>
      <c r="H221" s="42"/>
      <c r="I221" s="42"/>
      <c r="J221" s="42"/>
      <c r="K221" s="42"/>
      <c r="L221" s="29"/>
      <c r="M221" s="28"/>
      <c r="O221" s="178"/>
    </row>
    <row r="222" spans="1:15" s="1" customFormat="1" ht="15.75" x14ac:dyDescent="0.25">
      <c r="A222" s="31"/>
      <c r="B222" s="31"/>
      <c r="C222" s="42"/>
      <c r="D222" s="42"/>
      <c r="E222" s="42"/>
      <c r="F222" s="42"/>
      <c r="G222" s="42"/>
      <c r="H222" s="42"/>
      <c r="I222" s="42"/>
      <c r="J222" s="42"/>
      <c r="K222" s="42"/>
      <c r="L222" s="29"/>
      <c r="M222" s="28"/>
      <c r="O222" s="178"/>
    </row>
    <row r="223" spans="1:15" s="1" customFormat="1" ht="15.75" x14ac:dyDescent="0.25">
      <c r="A223" s="31"/>
      <c r="B223" s="31"/>
      <c r="C223" s="42"/>
      <c r="D223" s="42"/>
      <c r="E223" s="42"/>
      <c r="F223" s="42"/>
      <c r="G223" s="42"/>
      <c r="H223" s="42"/>
      <c r="I223" s="42"/>
      <c r="J223" s="42"/>
      <c r="K223" s="42"/>
      <c r="L223" s="29"/>
      <c r="M223" s="28"/>
      <c r="O223" s="178"/>
    </row>
    <row r="224" spans="1:15" s="1" customFormat="1" ht="15.75" x14ac:dyDescent="0.25">
      <c r="A224" s="31"/>
      <c r="B224" s="31"/>
      <c r="C224" s="42"/>
      <c r="D224" s="42"/>
      <c r="E224" s="42"/>
      <c r="F224" s="42"/>
      <c r="G224" s="42"/>
      <c r="H224" s="42"/>
      <c r="I224" s="42"/>
      <c r="J224" s="42"/>
      <c r="K224" s="42"/>
      <c r="L224" s="29"/>
      <c r="M224" s="28"/>
      <c r="O224" s="178"/>
    </row>
    <row r="225" spans="1:15" s="1" customFormat="1" ht="15.75" x14ac:dyDescent="0.25">
      <c r="A225" s="31"/>
      <c r="B225" s="31"/>
      <c r="C225" s="42"/>
      <c r="D225" s="42"/>
      <c r="E225" s="42"/>
      <c r="F225" s="42"/>
      <c r="G225" s="42"/>
      <c r="H225" s="42"/>
      <c r="I225" s="42"/>
      <c r="J225" s="42"/>
      <c r="K225" s="42"/>
      <c r="L225" s="29"/>
      <c r="M225" s="28"/>
      <c r="O225" s="178"/>
    </row>
    <row r="226" spans="1:15" s="1" customFormat="1" ht="15.75" x14ac:dyDescent="0.25">
      <c r="A226" s="31"/>
      <c r="B226" s="31"/>
      <c r="C226" s="42"/>
      <c r="D226" s="42"/>
      <c r="E226" s="42"/>
      <c r="F226" s="42"/>
      <c r="G226" s="42"/>
      <c r="H226" s="42"/>
      <c r="I226" s="42"/>
      <c r="J226" s="42"/>
      <c r="K226" s="42"/>
      <c r="L226" s="29"/>
      <c r="M226" s="28"/>
      <c r="O226" s="178"/>
    </row>
    <row r="227" spans="1:15" s="1" customFormat="1" ht="15.75" x14ac:dyDescent="0.25">
      <c r="A227" s="31"/>
      <c r="B227" s="31"/>
      <c r="C227" s="42"/>
      <c r="D227" s="42"/>
      <c r="E227" s="42"/>
      <c r="F227" s="42"/>
      <c r="G227" s="42"/>
      <c r="H227" s="42"/>
      <c r="I227" s="42"/>
      <c r="J227" s="42"/>
      <c r="K227" s="42"/>
      <c r="L227" s="29"/>
      <c r="M227" s="28"/>
      <c r="O227" s="178"/>
    </row>
    <row r="228" spans="1:15" s="1" customFormat="1" ht="15.75" x14ac:dyDescent="0.25">
      <c r="A228" s="31"/>
      <c r="B228" s="31"/>
      <c r="C228" s="42"/>
      <c r="D228" s="42"/>
      <c r="E228" s="42"/>
      <c r="F228" s="42"/>
      <c r="G228" s="42"/>
      <c r="H228" s="42"/>
      <c r="I228" s="42"/>
      <c r="J228" s="42"/>
      <c r="K228" s="42"/>
      <c r="L228" s="29"/>
      <c r="M228" s="28"/>
      <c r="O228" s="178"/>
    </row>
    <row r="229" spans="1:15" s="1" customFormat="1" ht="15.75" x14ac:dyDescent="0.25">
      <c r="A229" s="31"/>
      <c r="B229" s="31"/>
      <c r="C229" s="42"/>
      <c r="D229" s="42"/>
      <c r="E229" s="42"/>
      <c r="F229" s="42"/>
      <c r="G229" s="42"/>
      <c r="H229" s="42"/>
      <c r="I229" s="42"/>
      <c r="J229" s="42"/>
      <c r="K229" s="42"/>
      <c r="L229" s="29"/>
      <c r="M229" s="28"/>
      <c r="O229" s="178"/>
    </row>
    <row r="230" spans="1:15" s="1" customFormat="1" ht="15.75" x14ac:dyDescent="0.25">
      <c r="A230" s="31"/>
      <c r="B230" s="31"/>
      <c r="C230" s="42"/>
      <c r="D230" s="42"/>
      <c r="E230" s="42"/>
      <c r="F230" s="42"/>
      <c r="G230" s="42"/>
      <c r="H230" s="42"/>
      <c r="I230" s="42"/>
      <c r="J230" s="42"/>
      <c r="K230" s="42"/>
      <c r="L230" s="29"/>
      <c r="M230" s="28"/>
      <c r="O230" s="178"/>
    </row>
    <row r="231" spans="1:15" s="1" customFormat="1" ht="15.75" x14ac:dyDescent="0.25">
      <c r="A231" s="31"/>
      <c r="B231" s="31"/>
      <c r="C231" s="42"/>
      <c r="D231" s="42"/>
      <c r="E231" s="42"/>
      <c r="F231" s="42"/>
      <c r="G231" s="42"/>
      <c r="H231" s="42"/>
      <c r="I231" s="42"/>
      <c r="J231" s="42"/>
      <c r="K231" s="42"/>
      <c r="L231" s="29"/>
      <c r="M231" s="28"/>
      <c r="O231" s="178"/>
    </row>
    <row r="232" spans="1:15" s="1" customFormat="1" ht="15.75" x14ac:dyDescent="0.25">
      <c r="A232" s="31"/>
      <c r="B232" s="31"/>
      <c r="C232" s="42"/>
      <c r="D232" s="42"/>
      <c r="E232" s="42"/>
      <c r="F232" s="42"/>
      <c r="G232" s="42"/>
      <c r="H232" s="42"/>
      <c r="I232" s="42"/>
      <c r="J232" s="42"/>
      <c r="K232" s="42"/>
      <c r="L232" s="29"/>
      <c r="M232" s="28"/>
      <c r="O232" s="178"/>
    </row>
    <row r="233" spans="1:15" s="1" customFormat="1" ht="15.75" x14ac:dyDescent="0.25">
      <c r="A233" s="31"/>
      <c r="B233" s="31"/>
      <c r="C233" s="42"/>
      <c r="D233" s="42"/>
      <c r="E233" s="42"/>
      <c r="F233" s="42"/>
      <c r="G233" s="42"/>
      <c r="H233" s="42"/>
      <c r="I233" s="42"/>
      <c r="J233" s="42"/>
      <c r="K233" s="42"/>
      <c r="L233" s="29"/>
      <c r="M233" s="28"/>
      <c r="O233" s="178"/>
    </row>
    <row r="234" spans="1:15" s="1" customFormat="1" ht="15.75" x14ac:dyDescent="0.25">
      <c r="A234" s="31"/>
      <c r="B234" s="31"/>
      <c r="C234" s="42"/>
      <c r="D234" s="42"/>
      <c r="E234" s="42"/>
      <c r="F234" s="42"/>
      <c r="G234" s="42"/>
      <c r="H234" s="42"/>
      <c r="I234" s="42"/>
      <c r="J234" s="42"/>
      <c r="K234" s="42"/>
      <c r="L234" s="29"/>
      <c r="M234" s="28"/>
      <c r="O234" s="178"/>
    </row>
    <row r="235" spans="1:15" s="1" customFormat="1" ht="15.75" x14ac:dyDescent="0.25">
      <c r="A235" s="31"/>
      <c r="B235" s="31"/>
      <c r="C235" s="42"/>
      <c r="D235" s="42"/>
      <c r="E235" s="42"/>
      <c r="F235" s="42"/>
      <c r="G235" s="42"/>
      <c r="H235" s="42"/>
      <c r="I235" s="42"/>
      <c r="J235" s="42"/>
      <c r="K235" s="42"/>
      <c r="L235" s="29"/>
      <c r="M235" s="28"/>
      <c r="O235" s="178"/>
    </row>
    <row r="236" spans="1:15" s="1" customFormat="1" ht="15.75" x14ac:dyDescent="0.25">
      <c r="A236" s="31"/>
      <c r="B236" s="31"/>
      <c r="C236" s="42"/>
      <c r="D236" s="42"/>
      <c r="E236" s="42"/>
      <c r="F236" s="42"/>
      <c r="G236" s="42"/>
      <c r="H236" s="42"/>
      <c r="I236" s="42"/>
      <c r="J236" s="42"/>
      <c r="K236" s="42"/>
      <c r="L236" s="29"/>
      <c r="M236" s="28"/>
      <c r="O236" s="178"/>
    </row>
    <row r="237" spans="1:15" s="1" customFormat="1" ht="15.75" x14ac:dyDescent="0.25">
      <c r="A237" s="31"/>
      <c r="B237" s="31"/>
      <c r="C237" s="42"/>
      <c r="D237" s="42"/>
      <c r="E237" s="42"/>
      <c r="F237" s="42"/>
      <c r="G237" s="42"/>
      <c r="H237" s="42"/>
      <c r="I237" s="42"/>
      <c r="J237" s="42"/>
      <c r="K237" s="42"/>
      <c r="L237" s="29"/>
      <c r="M237" s="28"/>
      <c r="O237" s="178"/>
    </row>
    <row r="238" spans="1:15" s="1" customFormat="1" ht="15.75" x14ac:dyDescent="0.25">
      <c r="A238" s="31"/>
      <c r="B238" s="31"/>
      <c r="C238" s="42"/>
      <c r="D238" s="42"/>
      <c r="E238" s="42"/>
      <c r="F238" s="42"/>
      <c r="G238" s="42"/>
      <c r="H238" s="42"/>
      <c r="I238" s="42"/>
      <c r="J238" s="42"/>
      <c r="K238" s="42"/>
      <c r="L238" s="29"/>
      <c r="M238" s="28"/>
      <c r="O238" s="178"/>
    </row>
    <row r="239" spans="1:15" s="1" customFormat="1" ht="15.75" x14ac:dyDescent="0.25">
      <c r="A239" s="31"/>
      <c r="B239" s="31"/>
      <c r="C239" s="42"/>
      <c r="D239" s="42"/>
      <c r="E239" s="42"/>
      <c r="F239" s="42"/>
      <c r="G239" s="42"/>
      <c r="H239" s="42"/>
      <c r="I239" s="42"/>
      <c r="J239" s="42"/>
      <c r="K239" s="42"/>
      <c r="L239" s="29"/>
      <c r="M239" s="28"/>
      <c r="O239" s="178"/>
    </row>
    <row r="240" spans="1:15" s="1" customFormat="1" ht="15.75" x14ac:dyDescent="0.25">
      <c r="A240" s="31"/>
      <c r="B240" s="31"/>
      <c r="C240" s="42"/>
      <c r="D240" s="42"/>
      <c r="E240" s="42"/>
      <c r="F240" s="42"/>
      <c r="G240" s="42"/>
      <c r="H240" s="42"/>
      <c r="I240" s="42"/>
      <c r="J240" s="42"/>
      <c r="K240" s="42"/>
      <c r="L240" s="29"/>
      <c r="M240" s="28"/>
      <c r="O240" s="178"/>
    </row>
    <row r="241" spans="1:15" s="1" customFormat="1" ht="15.75" x14ac:dyDescent="0.25">
      <c r="A241" s="31"/>
      <c r="B241" s="31"/>
      <c r="C241" s="42"/>
      <c r="D241" s="42"/>
      <c r="E241" s="42"/>
      <c r="F241" s="42"/>
      <c r="G241" s="42"/>
      <c r="H241" s="42"/>
      <c r="I241" s="42"/>
      <c r="J241" s="42"/>
      <c r="K241" s="42"/>
      <c r="L241" s="29"/>
      <c r="M241" s="28"/>
      <c r="O241" s="178"/>
    </row>
    <row r="242" spans="1:15" s="1" customFormat="1" ht="15.75" x14ac:dyDescent="0.25">
      <c r="A242" s="31"/>
      <c r="B242" s="31"/>
      <c r="C242" s="42"/>
      <c r="D242" s="42"/>
      <c r="E242" s="42"/>
      <c r="F242" s="42"/>
      <c r="G242" s="42"/>
      <c r="H242" s="42"/>
      <c r="I242" s="42"/>
      <c r="J242" s="42"/>
      <c r="K242" s="42"/>
      <c r="L242" s="29"/>
      <c r="M242" s="28"/>
      <c r="O242" s="178"/>
    </row>
    <row r="243" spans="1:15" s="1" customFormat="1" ht="15.75" x14ac:dyDescent="0.25">
      <c r="A243" s="31"/>
      <c r="B243" s="31"/>
      <c r="C243" s="42"/>
      <c r="D243" s="42"/>
      <c r="E243" s="42"/>
      <c r="F243" s="42"/>
      <c r="G243" s="42"/>
      <c r="H243" s="42"/>
      <c r="I243" s="42"/>
      <c r="J243" s="42"/>
      <c r="K243" s="42"/>
      <c r="L243" s="29"/>
      <c r="M243" s="28"/>
      <c r="O243" s="178"/>
    </row>
    <row r="244" spans="1:15" s="1" customFormat="1" ht="15.75" x14ac:dyDescent="0.25">
      <c r="A244" s="31"/>
      <c r="B244" s="31"/>
      <c r="C244" s="42"/>
      <c r="D244" s="42"/>
      <c r="E244" s="42"/>
      <c r="F244" s="42"/>
      <c r="G244" s="42"/>
      <c r="H244" s="42"/>
      <c r="I244" s="42"/>
      <c r="J244" s="42"/>
      <c r="K244" s="42"/>
      <c r="L244" s="29"/>
      <c r="M244" s="28"/>
      <c r="O244" s="178"/>
    </row>
    <row r="245" spans="1:15" s="1" customFormat="1" ht="15.75" x14ac:dyDescent="0.25">
      <c r="A245" s="31"/>
      <c r="B245" s="31"/>
      <c r="C245" s="42"/>
      <c r="D245" s="42"/>
      <c r="E245" s="42"/>
      <c r="F245" s="42"/>
      <c r="G245" s="42"/>
      <c r="H245" s="42"/>
      <c r="I245" s="42"/>
      <c r="J245" s="42"/>
      <c r="K245" s="42"/>
      <c r="L245" s="29"/>
      <c r="M245" s="28"/>
      <c r="O245" s="178"/>
    </row>
    <row r="246" spans="1:15" s="1" customFormat="1" ht="15.75" x14ac:dyDescent="0.25">
      <c r="A246" s="31"/>
      <c r="B246" s="31"/>
      <c r="C246" s="42"/>
      <c r="D246" s="42"/>
      <c r="E246" s="42"/>
      <c r="F246" s="42"/>
      <c r="G246" s="42"/>
      <c r="H246" s="42"/>
      <c r="I246" s="42"/>
      <c r="J246" s="42"/>
      <c r="K246" s="42"/>
      <c r="L246" s="29"/>
      <c r="M246" s="28"/>
      <c r="O246" s="178"/>
    </row>
    <row r="247" spans="1:15" s="1" customFormat="1" ht="15.75" x14ac:dyDescent="0.25">
      <c r="A247" s="31"/>
      <c r="B247" s="31"/>
      <c r="C247" s="42"/>
      <c r="D247" s="42"/>
      <c r="E247" s="42"/>
      <c r="F247" s="42"/>
      <c r="G247" s="42"/>
      <c r="H247" s="42"/>
      <c r="I247" s="42"/>
      <c r="J247" s="42"/>
      <c r="K247" s="42"/>
      <c r="L247" s="29"/>
      <c r="M247" s="28"/>
      <c r="O247" s="178"/>
    </row>
    <row r="248" spans="1:15" s="1" customFormat="1" ht="15.75" x14ac:dyDescent="0.25">
      <c r="A248" s="31"/>
      <c r="B248" s="31"/>
      <c r="C248" s="42"/>
      <c r="D248" s="42"/>
      <c r="E248" s="42"/>
      <c r="F248" s="42"/>
      <c r="G248" s="42"/>
      <c r="H248" s="42"/>
      <c r="I248" s="42"/>
      <c r="J248" s="42"/>
      <c r="K248" s="42"/>
      <c r="L248" s="29"/>
      <c r="M248" s="28"/>
      <c r="O248" s="178"/>
    </row>
    <row r="249" spans="1:15" s="1" customFormat="1" ht="15.75" x14ac:dyDescent="0.25">
      <c r="A249" s="31"/>
      <c r="B249" s="31"/>
      <c r="C249" s="42"/>
      <c r="D249" s="42"/>
      <c r="E249" s="42"/>
      <c r="F249" s="42"/>
      <c r="G249" s="42"/>
      <c r="H249" s="42"/>
      <c r="I249" s="42"/>
      <c r="J249" s="42"/>
      <c r="K249" s="42"/>
      <c r="L249" s="29"/>
      <c r="M249" s="28"/>
      <c r="O249" s="178"/>
    </row>
    <row r="250" spans="1:15" s="1" customFormat="1" ht="15.75" x14ac:dyDescent="0.25">
      <c r="A250" s="31"/>
      <c r="B250" s="31"/>
      <c r="C250" s="42"/>
      <c r="D250" s="42"/>
      <c r="E250" s="42"/>
      <c r="F250" s="42"/>
      <c r="G250" s="42"/>
      <c r="H250" s="42"/>
      <c r="I250" s="42"/>
      <c r="J250" s="42"/>
      <c r="K250" s="42"/>
      <c r="L250" s="29"/>
      <c r="M250" s="28"/>
      <c r="O250" s="178"/>
    </row>
    <row r="251" spans="1:15" s="1" customFormat="1" ht="15.75" x14ac:dyDescent="0.25">
      <c r="A251" s="31"/>
      <c r="B251" s="31"/>
      <c r="C251" s="42"/>
      <c r="D251" s="42"/>
      <c r="E251" s="42"/>
      <c r="F251" s="42"/>
      <c r="G251" s="42"/>
      <c r="H251" s="42"/>
      <c r="I251" s="42"/>
      <c r="J251" s="42"/>
      <c r="K251" s="42"/>
      <c r="L251" s="29"/>
      <c r="M251" s="28"/>
      <c r="O251" s="178"/>
    </row>
    <row r="252" spans="1:15" s="1" customFormat="1" ht="15.75" x14ac:dyDescent="0.25">
      <c r="A252" s="31"/>
      <c r="B252" s="31"/>
      <c r="C252" s="42"/>
      <c r="D252" s="42"/>
      <c r="E252" s="42"/>
      <c r="F252" s="42"/>
      <c r="G252" s="42"/>
      <c r="H252" s="42"/>
      <c r="I252" s="42"/>
      <c r="J252" s="42"/>
      <c r="K252" s="42"/>
      <c r="L252" s="29"/>
      <c r="M252" s="28"/>
      <c r="O252" s="178"/>
    </row>
    <row r="253" spans="1:15" s="1" customFormat="1" ht="15.75" x14ac:dyDescent="0.25">
      <c r="A253" s="31"/>
      <c r="B253" s="31"/>
      <c r="C253" s="42"/>
      <c r="D253" s="42"/>
      <c r="E253" s="42"/>
      <c r="F253" s="42"/>
      <c r="G253" s="42"/>
      <c r="H253" s="42"/>
      <c r="I253" s="42"/>
      <c r="J253" s="42"/>
      <c r="K253" s="42"/>
      <c r="L253" s="29"/>
      <c r="M253" s="28"/>
      <c r="O253" s="178"/>
    </row>
    <row r="254" spans="1:15" s="1" customFormat="1" ht="15.75" x14ac:dyDescent="0.25">
      <c r="A254" s="31"/>
      <c r="B254" s="31"/>
      <c r="C254" s="42"/>
      <c r="D254" s="42"/>
      <c r="E254" s="42"/>
      <c r="F254" s="42"/>
      <c r="G254" s="42"/>
      <c r="H254" s="42"/>
      <c r="I254" s="42"/>
      <c r="J254" s="42"/>
      <c r="K254" s="42"/>
      <c r="L254" s="29"/>
      <c r="M254" s="28"/>
      <c r="O254" s="178"/>
    </row>
    <row r="255" spans="1:15" s="1" customFormat="1" ht="15.75" x14ac:dyDescent="0.25">
      <c r="A255" s="31"/>
      <c r="B255" s="31"/>
      <c r="C255" s="42"/>
      <c r="D255" s="42"/>
      <c r="E255" s="42"/>
      <c r="F255" s="42"/>
      <c r="G255" s="42"/>
      <c r="H255" s="42"/>
      <c r="I255" s="42"/>
      <c r="J255" s="42"/>
      <c r="K255" s="42"/>
      <c r="L255" s="29"/>
      <c r="M255" s="28"/>
      <c r="O255" s="178"/>
    </row>
    <row r="256" spans="1:15" s="1" customFormat="1" ht="15.75" x14ac:dyDescent="0.25">
      <c r="A256" s="31"/>
      <c r="B256" s="31"/>
      <c r="C256" s="42"/>
      <c r="D256" s="42"/>
      <c r="E256" s="42"/>
      <c r="F256" s="42"/>
      <c r="G256" s="42"/>
      <c r="H256" s="42"/>
      <c r="I256" s="42"/>
      <c r="J256" s="42"/>
      <c r="K256" s="42"/>
      <c r="L256" s="29"/>
      <c r="M256" s="28"/>
      <c r="O256" s="178"/>
    </row>
    <row r="257" spans="1:15" s="1" customFormat="1" ht="15.75" x14ac:dyDescent="0.25">
      <c r="A257" s="31"/>
      <c r="B257" s="31"/>
      <c r="C257" s="42"/>
      <c r="D257" s="42"/>
      <c r="E257" s="42"/>
      <c r="F257" s="42"/>
      <c r="G257" s="42"/>
      <c r="H257" s="42"/>
      <c r="I257" s="42"/>
      <c r="J257" s="42"/>
      <c r="K257" s="42"/>
      <c r="L257" s="29"/>
      <c r="M257" s="28"/>
      <c r="O257" s="178"/>
    </row>
    <row r="258" spans="1:15" s="1" customFormat="1" ht="15.75" x14ac:dyDescent="0.25">
      <c r="A258" s="31"/>
      <c r="B258" s="31"/>
      <c r="C258" s="42"/>
      <c r="D258" s="42"/>
      <c r="E258" s="42"/>
      <c r="F258" s="42"/>
      <c r="G258" s="42"/>
      <c r="H258" s="42"/>
      <c r="I258" s="42"/>
      <c r="J258" s="42"/>
      <c r="K258" s="42"/>
      <c r="L258" s="29"/>
      <c r="M258" s="28"/>
      <c r="O258" s="178"/>
    </row>
    <row r="259" spans="1:15" s="1" customFormat="1" ht="15.75" x14ac:dyDescent="0.25">
      <c r="A259" s="31"/>
      <c r="B259" s="31"/>
      <c r="C259" s="42"/>
      <c r="D259" s="42"/>
      <c r="E259" s="42"/>
      <c r="F259" s="42"/>
      <c r="G259" s="42"/>
      <c r="H259" s="42"/>
      <c r="I259" s="42"/>
      <c r="J259" s="42"/>
      <c r="K259" s="42"/>
      <c r="L259" s="29"/>
      <c r="M259" s="28"/>
      <c r="O259" s="178"/>
    </row>
    <row r="260" spans="1:15" s="1" customFormat="1" ht="15.75" x14ac:dyDescent="0.25">
      <c r="A260" s="31"/>
      <c r="B260" s="31"/>
      <c r="C260" s="42"/>
      <c r="D260" s="42"/>
      <c r="E260" s="42"/>
      <c r="F260" s="42"/>
      <c r="G260" s="42"/>
      <c r="H260" s="42"/>
      <c r="I260" s="42"/>
      <c r="J260" s="42"/>
      <c r="K260" s="42"/>
      <c r="L260" s="29"/>
      <c r="M260" s="28"/>
      <c r="O260" s="178"/>
    </row>
    <row r="261" spans="1:15" s="1" customFormat="1" ht="15.75" x14ac:dyDescent="0.25">
      <c r="A261" s="31"/>
      <c r="B261" s="31"/>
      <c r="C261" s="42"/>
      <c r="D261" s="42"/>
      <c r="E261" s="42"/>
      <c r="F261" s="42"/>
      <c r="G261" s="42"/>
      <c r="H261" s="42"/>
      <c r="I261" s="42"/>
      <c r="J261" s="42"/>
      <c r="K261" s="42"/>
      <c r="L261" s="29"/>
      <c r="M261" s="28"/>
      <c r="O261" s="178"/>
    </row>
    <row r="262" spans="1:15" s="1" customFormat="1" ht="15.75" x14ac:dyDescent="0.25">
      <c r="A262" s="31"/>
      <c r="B262" s="31"/>
      <c r="C262" s="42"/>
      <c r="D262" s="42"/>
      <c r="E262" s="42"/>
      <c r="F262" s="42"/>
      <c r="G262" s="42"/>
      <c r="H262" s="42"/>
      <c r="I262" s="42"/>
      <c r="J262" s="42"/>
      <c r="K262" s="42"/>
      <c r="L262" s="29"/>
      <c r="M262" s="28"/>
      <c r="O262" s="178"/>
    </row>
    <row r="263" spans="1:15" s="1" customFormat="1" ht="15.75" x14ac:dyDescent="0.25">
      <c r="A263" s="31"/>
      <c r="B263" s="31"/>
      <c r="C263" s="42"/>
      <c r="D263" s="42"/>
      <c r="E263" s="42"/>
      <c r="F263" s="42"/>
      <c r="G263" s="42"/>
      <c r="H263" s="42"/>
      <c r="I263" s="42"/>
      <c r="J263" s="42"/>
      <c r="K263" s="42"/>
      <c r="L263" s="29"/>
      <c r="M263" s="28"/>
      <c r="O263" s="178"/>
    </row>
    <row r="264" spans="1:15" s="1" customFormat="1" ht="15.75" x14ac:dyDescent="0.25">
      <c r="A264" s="31"/>
      <c r="B264" s="31"/>
      <c r="C264" s="42"/>
      <c r="D264" s="42"/>
      <c r="E264" s="42"/>
      <c r="F264" s="42"/>
      <c r="G264" s="42"/>
      <c r="H264" s="42"/>
      <c r="I264" s="42"/>
      <c r="J264" s="42"/>
      <c r="K264" s="42"/>
      <c r="L264" s="29"/>
      <c r="M264" s="28"/>
      <c r="O264" s="178"/>
    </row>
    <row r="265" spans="1:15" s="1" customFormat="1" ht="15.75" x14ac:dyDescent="0.25">
      <c r="A265" s="31"/>
      <c r="B265" s="31"/>
      <c r="C265" s="42"/>
      <c r="D265" s="42"/>
      <c r="E265" s="42"/>
      <c r="F265" s="42"/>
      <c r="G265" s="42"/>
      <c r="H265" s="42"/>
      <c r="I265" s="42"/>
      <c r="J265" s="42"/>
      <c r="K265" s="42"/>
      <c r="L265" s="29"/>
      <c r="M265" s="28"/>
      <c r="O265" s="178"/>
    </row>
    <row r="266" spans="1:15" s="1" customFormat="1" ht="15.75" x14ac:dyDescent="0.25">
      <c r="A266" s="31"/>
      <c r="B266" s="31"/>
      <c r="C266" s="42"/>
      <c r="D266" s="42"/>
      <c r="E266" s="42"/>
      <c r="F266" s="42"/>
      <c r="G266" s="42"/>
      <c r="H266" s="42"/>
      <c r="I266" s="42"/>
      <c r="J266" s="42"/>
      <c r="K266" s="42"/>
      <c r="L266" s="29"/>
      <c r="M266" s="28"/>
      <c r="O266" s="178"/>
    </row>
    <row r="267" spans="1:15" s="1" customFormat="1" ht="15.75" x14ac:dyDescent="0.25">
      <c r="A267" s="31"/>
      <c r="B267" s="31"/>
      <c r="C267" s="42"/>
      <c r="D267" s="42"/>
      <c r="E267" s="42"/>
      <c r="F267" s="42"/>
      <c r="G267" s="42"/>
      <c r="H267" s="42"/>
      <c r="I267" s="42"/>
      <c r="J267" s="42"/>
      <c r="K267" s="42"/>
      <c r="L267" s="29"/>
      <c r="M267" s="28"/>
      <c r="O267" s="178"/>
    </row>
    <row r="268" spans="1:15" s="1" customFormat="1" ht="15.75" x14ac:dyDescent="0.25">
      <c r="A268" s="31"/>
      <c r="B268" s="31"/>
      <c r="C268" s="42"/>
      <c r="D268" s="42"/>
      <c r="E268" s="42"/>
      <c r="F268" s="42"/>
      <c r="G268" s="42"/>
      <c r="H268" s="42"/>
      <c r="I268" s="42"/>
      <c r="J268" s="42"/>
      <c r="K268" s="42"/>
      <c r="L268" s="29"/>
      <c r="M268" s="28"/>
      <c r="O268" s="178"/>
    </row>
    <row r="269" spans="1:15" s="1" customFormat="1" ht="15.75" x14ac:dyDescent="0.25">
      <c r="A269" s="31"/>
      <c r="B269" s="31"/>
      <c r="C269" s="42"/>
      <c r="D269" s="42"/>
      <c r="E269" s="42"/>
      <c r="F269" s="42"/>
      <c r="G269" s="42"/>
      <c r="H269" s="42"/>
      <c r="I269" s="42"/>
      <c r="J269" s="42"/>
      <c r="K269" s="42"/>
      <c r="L269" s="29"/>
      <c r="M269" s="28"/>
      <c r="O269" s="178"/>
    </row>
    <row r="270" spans="1:15" s="1" customFormat="1" ht="15.75" x14ac:dyDescent="0.25">
      <c r="A270" s="31"/>
      <c r="B270" s="31"/>
      <c r="C270" s="42"/>
      <c r="D270" s="42"/>
      <c r="E270" s="42"/>
      <c r="F270" s="42"/>
      <c r="G270" s="42"/>
      <c r="H270" s="42"/>
      <c r="I270" s="42"/>
      <c r="J270" s="42"/>
      <c r="K270" s="42"/>
      <c r="L270" s="29"/>
      <c r="M270" s="28"/>
      <c r="O270" s="178"/>
    </row>
    <row r="271" spans="1:15" s="1" customFormat="1" ht="15.75" x14ac:dyDescent="0.25">
      <c r="A271" s="31"/>
      <c r="B271" s="31"/>
      <c r="C271" s="42"/>
      <c r="D271" s="42"/>
      <c r="E271" s="42"/>
      <c r="F271" s="42"/>
      <c r="G271" s="42"/>
      <c r="H271" s="42"/>
      <c r="I271" s="42"/>
      <c r="J271" s="42"/>
      <c r="K271" s="42"/>
      <c r="L271" s="29"/>
      <c r="M271" s="28"/>
      <c r="O271" s="178"/>
    </row>
    <row r="272" spans="1:15" s="1" customFormat="1" ht="15.75" x14ac:dyDescent="0.25">
      <c r="A272" s="31"/>
      <c r="B272" s="31"/>
      <c r="C272" s="42"/>
      <c r="D272" s="42"/>
      <c r="E272" s="42"/>
      <c r="F272" s="42"/>
      <c r="G272" s="42"/>
      <c r="H272" s="42"/>
      <c r="I272" s="42"/>
      <c r="J272" s="42"/>
      <c r="K272" s="42"/>
      <c r="L272" s="29"/>
      <c r="M272" s="28"/>
      <c r="O272" s="178"/>
    </row>
    <row r="273" spans="1:15" s="1" customFormat="1" ht="15.75" x14ac:dyDescent="0.25">
      <c r="A273" s="31"/>
      <c r="B273" s="31"/>
      <c r="C273" s="42"/>
      <c r="D273" s="42"/>
      <c r="E273" s="42"/>
      <c r="F273" s="42"/>
      <c r="G273" s="42"/>
      <c r="H273" s="42"/>
      <c r="I273" s="42"/>
      <c r="J273" s="42"/>
      <c r="K273" s="42"/>
      <c r="L273" s="29"/>
      <c r="M273" s="28"/>
      <c r="O273" s="178"/>
    </row>
    <row r="274" spans="1:15" s="1" customFormat="1" ht="15.75" x14ac:dyDescent="0.25">
      <c r="A274" s="31"/>
      <c r="B274" s="31"/>
      <c r="C274" s="42"/>
      <c r="D274" s="42"/>
      <c r="E274" s="42"/>
      <c r="F274" s="42"/>
      <c r="G274" s="42"/>
      <c r="H274" s="42"/>
      <c r="I274" s="42"/>
      <c r="J274" s="42"/>
      <c r="K274" s="42"/>
      <c r="L274" s="29"/>
      <c r="M274" s="28"/>
      <c r="O274" s="178"/>
    </row>
    <row r="275" spans="1:15" s="1" customFormat="1" ht="15.75" x14ac:dyDescent="0.25">
      <c r="A275" s="31"/>
      <c r="B275" s="31"/>
      <c r="C275" s="42"/>
      <c r="D275" s="42"/>
      <c r="E275" s="42"/>
      <c r="F275" s="42"/>
      <c r="G275" s="42"/>
      <c r="H275" s="42"/>
      <c r="I275" s="42"/>
      <c r="J275" s="42"/>
      <c r="K275" s="42"/>
      <c r="L275" s="29"/>
      <c r="M275" s="28"/>
      <c r="O275" s="178"/>
    </row>
    <row r="276" spans="1:15" s="1" customFormat="1" ht="15.75" x14ac:dyDescent="0.25">
      <c r="A276" s="31"/>
      <c r="B276" s="31"/>
      <c r="C276" s="42"/>
      <c r="D276" s="42"/>
      <c r="E276" s="42"/>
      <c r="F276" s="42"/>
      <c r="G276" s="42"/>
      <c r="H276" s="42"/>
      <c r="I276" s="42"/>
      <c r="J276" s="42"/>
      <c r="K276" s="42"/>
      <c r="L276" s="29"/>
      <c r="M276" s="28"/>
      <c r="O276" s="178"/>
    </row>
    <row r="277" spans="1:15" s="1" customFormat="1" ht="15.75" x14ac:dyDescent="0.25">
      <c r="A277" s="31"/>
      <c r="B277" s="31"/>
      <c r="C277" s="42"/>
      <c r="D277" s="42"/>
      <c r="E277" s="42"/>
      <c r="F277" s="42"/>
      <c r="G277" s="42"/>
      <c r="H277" s="42"/>
      <c r="I277" s="42"/>
      <c r="J277" s="42"/>
      <c r="K277" s="42"/>
      <c r="L277" s="29"/>
      <c r="M277" s="28"/>
      <c r="O277" s="178"/>
    </row>
    <row r="278" spans="1:15" s="1" customFormat="1" ht="15.75" x14ac:dyDescent="0.25">
      <c r="A278" s="31"/>
      <c r="B278" s="31"/>
      <c r="C278" s="42"/>
      <c r="D278" s="42"/>
      <c r="E278" s="42"/>
      <c r="F278" s="42"/>
      <c r="G278" s="42"/>
      <c r="H278" s="42"/>
      <c r="I278" s="42"/>
      <c r="J278" s="42"/>
      <c r="K278" s="42"/>
      <c r="L278" s="29"/>
      <c r="M278" s="28"/>
      <c r="O278" s="178"/>
    </row>
    <row r="279" spans="1:15" s="1" customFormat="1" ht="15.75" x14ac:dyDescent="0.25">
      <c r="A279" s="31"/>
      <c r="B279" s="31"/>
      <c r="C279" s="42"/>
      <c r="D279" s="42"/>
      <c r="E279" s="42"/>
      <c r="F279" s="42"/>
      <c r="G279" s="42"/>
      <c r="H279" s="42"/>
      <c r="I279" s="42"/>
      <c r="J279" s="42"/>
      <c r="K279" s="42"/>
      <c r="L279" s="29"/>
      <c r="M279" s="28"/>
      <c r="O279" s="178"/>
    </row>
    <row r="280" spans="1:15" s="1" customFormat="1" ht="15.75" x14ac:dyDescent="0.25">
      <c r="A280" s="31"/>
      <c r="B280" s="31"/>
      <c r="C280" s="42"/>
      <c r="D280" s="42"/>
      <c r="E280" s="42"/>
      <c r="F280" s="42"/>
      <c r="G280" s="42"/>
      <c r="H280" s="42"/>
      <c r="I280" s="42"/>
      <c r="J280" s="42"/>
      <c r="K280" s="42"/>
      <c r="L280" s="29"/>
      <c r="M280" s="28"/>
      <c r="O280" s="178"/>
    </row>
    <row r="281" spans="1:15" s="1" customFormat="1" ht="15.75" x14ac:dyDescent="0.25">
      <c r="A281" s="31"/>
      <c r="B281" s="31"/>
      <c r="C281" s="42"/>
      <c r="D281" s="42"/>
      <c r="E281" s="42"/>
      <c r="F281" s="42"/>
      <c r="G281" s="42"/>
      <c r="H281" s="42"/>
      <c r="I281" s="42"/>
      <c r="J281" s="42"/>
      <c r="K281" s="42"/>
      <c r="L281" s="29"/>
      <c r="M281" s="28"/>
      <c r="O281" s="178"/>
    </row>
    <row r="282" spans="1:15" s="1" customFormat="1" ht="15.75" x14ac:dyDescent="0.25">
      <c r="A282" s="31"/>
      <c r="B282" s="31"/>
      <c r="C282" s="42"/>
      <c r="D282" s="42"/>
      <c r="E282" s="42"/>
      <c r="F282" s="42"/>
      <c r="G282" s="42"/>
      <c r="H282" s="42"/>
      <c r="I282" s="42"/>
      <c r="J282" s="42"/>
      <c r="K282" s="42"/>
      <c r="L282" s="29"/>
      <c r="M282" s="28"/>
      <c r="O282" s="178"/>
    </row>
    <row r="283" spans="1:15" s="1" customFormat="1" ht="15.75" x14ac:dyDescent="0.25">
      <c r="A283" s="31"/>
      <c r="B283" s="31"/>
      <c r="C283" s="42"/>
      <c r="D283" s="42"/>
      <c r="E283" s="42"/>
      <c r="F283" s="42"/>
      <c r="G283" s="42"/>
      <c r="H283" s="42"/>
      <c r="I283" s="42"/>
      <c r="J283" s="42"/>
      <c r="K283" s="42"/>
      <c r="L283" s="29"/>
      <c r="M283" s="28"/>
      <c r="O283" s="178"/>
    </row>
    <row r="284" spans="1:15" s="1" customFormat="1" ht="15.75" x14ac:dyDescent="0.25">
      <c r="A284" s="31"/>
      <c r="B284" s="31"/>
      <c r="C284" s="42"/>
      <c r="D284" s="42"/>
      <c r="E284" s="42"/>
      <c r="F284" s="42"/>
      <c r="G284" s="42"/>
      <c r="H284" s="42"/>
      <c r="I284" s="42"/>
      <c r="J284" s="42"/>
      <c r="K284" s="42"/>
      <c r="L284" s="29"/>
      <c r="M284" s="28"/>
      <c r="O284" s="178"/>
    </row>
    <row r="285" spans="1:15" s="1" customFormat="1" ht="15.75" x14ac:dyDescent="0.25">
      <c r="A285" s="31"/>
      <c r="B285" s="31"/>
      <c r="C285" s="42"/>
      <c r="D285" s="42"/>
      <c r="E285" s="42"/>
      <c r="F285" s="42"/>
      <c r="G285" s="42"/>
      <c r="H285" s="42"/>
      <c r="I285" s="42"/>
      <c r="J285" s="42"/>
      <c r="K285" s="42"/>
      <c r="L285" s="29"/>
      <c r="M285" s="28"/>
      <c r="O285" s="178"/>
    </row>
    <row r="286" spans="1:15" s="1" customFormat="1" ht="15.75" x14ac:dyDescent="0.25">
      <c r="A286" s="31"/>
      <c r="B286" s="31"/>
      <c r="C286" s="42"/>
      <c r="D286" s="42"/>
      <c r="E286" s="42"/>
      <c r="F286" s="42"/>
      <c r="G286" s="42"/>
      <c r="H286" s="42"/>
      <c r="I286" s="42"/>
      <c r="J286" s="42"/>
      <c r="K286" s="42"/>
      <c r="L286" s="29"/>
      <c r="M286" s="28"/>
      <c r="O286" s="178"/>
    </row>
    <row r="287" spans="1:15" s="1" customFormat="1" ht="15.75" x14ac:dyDescent="0.25">
      <c r="A287" s="31"/>
      <c r="B287" s="31"/>
      <c r="C287" s="42"/>
      <c r="D287" s="42"/>
      <c r="E287" s="42"/>
      <c r="F287" s="42"/>
      <c r="G287" s="42"/>
      <c r="H287" s="42"/>
      <c r="I287" s="42"/>
      <c r="J287" s="42"/>
      <c r="K287" s="42"/>
      <c r="L287" s="29"/>
      <c r="M287" s="28"/>
      <c r="O287" s="178"/>
    </row>
    <row r="288" spans="1:15" s="1" customFormat="1" ht="15.75" x14ac:dyDescent="0.25">
      <c r="A288" s="31"/>
      <c r="B288" s="31"/>
      <c r="C288" s="42"/>
      <c r="D288" s="42"/>
      <c r="E288" s="42"/>
      <c r="F288" s="42"/>
      <c r="G288" s="42"/>
      <c r="H288" s="42"/>
      <c r="I288" s="42"/>
      <c r="J288" s="42"/>
      <c r="K288" s="42"/>
      <c r="L288" s="29"/>
      <c r="M288" s="28"/>
      <c r="O288" s="178"/>
    </row>
    <row r="289" spans="1:15" s="1" customFormat="1" ht="15.75" x14ac:dyDescent="0.25">
      <c r="A289" s="31"/>
      <c r="B289" s="31"/>
      <c r="C289" s="42"/>
      <c r="D289" s="42"/>
      <c r="E289" s="42"/>
      <c r="F289" s="42"/>
      <c r="G289" s="42"/>
      <c r="H289" s="42"/>
      <c r="I289" s="42"/>
      <c r="J289" s="42"/>
      <c r="K289" s="42"/>
      <c r="L289" s="29"/>
      <c r="M289" s="28"/>
      <c r="O289" s="178"/>
    </row>
    <row r="290" spans="1:15" s="1" customFormat="1" ht="15.75" x14ac:dyDescent="0.25">
      <c r="A290" s="31"/>
      <c r="B290" s="31"/>
      <c r="C290" s="42"/>
      <c r="D290" s="42"/>
      <c r="E290" s="42"/>
      <c r="F290" s="42"/>
      <c r="G290" s="42"/>
      <c r="H290" s="42"/>
      <c r="I290" s="42"/>
      <c r="J290" s="42"/>
      <c r="K290" s="42"/>
      <c r="L290" s="29"/>
      <c r="M290" s="28"/>
      <c r="O290" s="178"/>
    </row>
    <row r="291" spans="1:15" s="1" customFormat="1" ht="15.75" x14ac:dyDescent="0.25">
      <c r="A291" s="31"/>
      <c r="B291" s="31"/>
      <c r="C291" s="42"/>
      <c r="D291" s="42"/>
      <c r="E291" s="42"/>
      <c r="F291" s="42"/>
      <c r="G291" s="42"/>
      <c r="H291" s="42"/>
      <c r="I291" s="42"/>
      <c r="J291" s="42"/>
      <c r="K291" s="42"/>
      <c r="L291" s="29"/>
      <c r="M291" s="28"/>
      <c r="O291" s="178"/>
    </row>
    <row r="292" spans="1:15" s="1" customFormat="1" ht="15.75" x14ac:dyDescent="0.25">
      <c r="A292" s="31"/>
      <c r="B292" s="31"/>
      <c r="C292" s="42"/>
      <c r="D292" s="42"/>
      <c r="E292" s="42"/>
      <c r="F292" s="42"/>
      <c r="G292" s="42"/>
      <c r="H292" s="42"/>
      <c r="I292" s="42"/>
      <c r="J292" s="42"/>
      <c r="K292" s="42"/>
      <c r="L292" s="29"/>
      <c r="M292" s="28"/>
      <c r="O292" s="178"/>
    </row>
    <row r="293" spans="1:15" s="1" customFormat="1" ht="15.75" x14ac:dyDescent="0.25">
      <c r="A293" s="31"/>
      <c r="B293" s="31"/>
      <c r="C293" s="42"/>
      <c r="D293" s="42"/>
      <c r="E293" s="42"/>
      <c r="F293" s="42"/>
      <c r="G293" s="42"/>
      <c r="H293" s="42"/>
      <c r="I293" s="42"/>
      <c r="J293" s="42"/>
      <c r="K293" s="42"/>
      <c r="L293" s="29"/>
      <c r="M293" s="28"/>
      <c r="O293" s="178"/>
    </row>
    <row r="294" spans="1:15" s="1" customFormat="1" ht="15.75" x14ac:dyDescent="0.25">
      <c r="A294" s="31"/>
      <c r="B294" s="31"/>
      <c r="C294" s="42"/>
      <c r="D294" s="42"/>
      <c r="E294" s="42"/>
      <c r="F294" s="42"/>
      <c r="G294" s="42"/>
      <c r="H294" s="42"/>
      <c r="I294" s="42"/>
      <c r="J294" s="42"/>
      <c r="K294" s="42"/>
      <c r="L294" s="29"/>
      <c r="M294" s="28"/>
      <c r="O294" s="178"/>
    </row>
    <row r="295" spans="1:15" s="1" customFormat="1" ht="15.75" x14ac:dyDescent="0.25">
      <c r="A295" s="31"/>
      <c r="B295" s="31"/>
      <c r="C295" s="42"/>
      <c r="D295" s="42"/>
      <c r="E295" s="42"/>
      <c r="F295" s="42"/>
      <c r="G295" s="42"/>
      <c r="H295" s="42"/>
      <c r="I295" s="42"/>
      <c r="J295" s="42"/>
      <c r="K295" s="42"/>
      <c r="L295" s="29"/>
      <c r="M295" s="28"/>
      <c r="O295" s="178"/>
    </row>
    <row r="296" spans="1:15" s="1" customFormat="1" ht="15.75" x14ac:dyDescent="0.25">
      <c r="A296" s="31"/>
      <c r="B296" s="31"/>
      <c r="C296" s="42"/>
      <c r="D296" s="42"/>
      <c r="E296" s="42"/>
      <c r="F296" s="42"/>
      <c r="G296" s="42"/>
      <c r="H296" s="42"/>
      <c r="I296" s="42"/>
      <c r="J296" s="42"/>
      <c r="K296" s="42"/>
      <c r="L296" s="29"/>
      <c r="M296" s="28"/>
      <c r="O296" s="178"/>
    </row>
    <row r="297" spans="1:15" s="1" customFormat="1" ht="15.75" x14ac:dyDescent="0.25">
      <c r="A297" s="31"/>
      <c r="B297" s="31"/>
      <c r="C297" s="42"/>
      <c r="D297" s="42"/>
      <c r="E297" s="42"/>
      <c r="F297" s="42"/>
      <c r="G297" s="42"/>
      <c r="H297" s="42"/>
      <c r="I297" s="42"/>
      <c r="J297" s="42"/>
      <c r="K297" s="42"/>
      <c r="L297" s="29"/>
      <c r="M297" s="28"/>
      <c r="O297" s="178"/>
    </row>
    <row r="298" spans="1:15" s="1" customFormat="1" ht="15.75" x14ac:dyDescent="0.25">
      <c r="A298" s="31"/>
      <c r="B298" s="31"/>
      <c r="C298" s="42"/>
      <c r="D298" s="42"/>
      <c r="E298" s="42"/>
      <c r="F298" s="42"/>
      <c r="G298" s="42"/>
      <c r="H298" s="42"/>
      <c r="I298" s="42"/>
      <c r="J298" s="42"/>
      <c r="K298" s="42"/>
      <c r="L298" s="29"/>
      <c r="M298" s="28"/>
      <c r="O298" s="178"/>
    </row>
    <row r="299" spans="1:15" s="1" customFormat="1" ht="15.75" x14ac:dyDescent="0.25">
      <c r="A299" s="31"/>
      <c r="B299" s="31"/>
      <c r="C299" s="42"/>
      <c r="D299" s="42"/>
      <c r="E299" s="42"/>
      <c r="F299" s="42"/>
      <c r="G299" s="42"/>
      <c r="H299" s="42"/>
      <c r="I299" s="42"/>
      <c r="J299" s="42"/>
      <c r="K299" s="42"/>
      <c r="L299" s="29"/>
      <c r="M299" s="28"/>
      <c r="O299" s="178"/>
    </row>
    <row r="300" spans="1:15" s="1" customFormat="1" ht="15.75" x14ac:dyDescent="0.25">
      <c r="A300" s="31"/>
      <c r="B300" s="31"/>
      <c r="C300" s="42"/>
      <c r="D300" s="42"/>
      <c r="E300" s="42"/>
      <c r="F300" s="42"/>
      <c r="G300" s="42"/>
      <c r="H300" s="42"/>
      <c r="I300" s="42"/>
      <c r="J300" s="42"/>
      <c r="K300" s="42"/>
      <c r="L300" s="29"/>
      <c r="M300" s="28"/>
      <c r="O300" s="178"/>
    </row>
    <row r="301" spans="1:15" s="1" customFormat="1" ht="15.75" x14ac:dyDescent="0.25">
      <c r="A301" s="31"/>
      <c r="B301" s="31"/>
      <c r="C301" s="42"/>
      <c r="D301" s="42"/>
      <c r="E301" s="42"/>
      <c r="F301" s="42"/>
      <c r="G301" s="42"/>
      <c r="H301" s="42"/>
      <c r="I301" s="42"/>
      <c r="J301" s="42"/>
      <c r="K301" s="42"/>
      <c r="L301" s="29"/>
      <c r="M301" s="28"/>
      <c r="O301" s="178"/>
    </row>
    <row r="302" spans="1:15" s="1" customFormat="1" ht="15.75" x14ac:dyDescent="0.25">
      <c r="A302" s="31"/>
      <c r="B302" s="31"/>
      <c r="C302" s="42"/>
      <c r="D302" s="42"/>
      <c r="E302" s="42"/>
      <c r="F302" s="42"/>
      <c r="G302" s="42"/>
      <c r="H302" s="42"/>
      <c r="I302" s="42"/>
      <c r="J302" s="42"/>
      <c r="K302" s="42"/>
      <c r="L302" s="29"/>
      <c r="M302" s="28"/>
      <c r="O302" s="178"/>
    </row>
    <row r="303" spans="1:15" s="1" customFormat="1" ht="15.75" x14ac:dyDescent="0.25">
      <c r="A303" s="31"/>
      <c r="B303" s="31"/>
      <c r="C303" s="42"/>
      <c r="D303" s="42"/>
      <c r="E303" s="42"/>
      <c r="F303" s="42"/>
      <c r="G303" s="42"/>
      <c r="H303" s="42"/>
      <c r="I303" s="42"/>
      <c r="J303" s="42"/>
      <c r="K303" s="42"/>
      <c r="L303" s="29"/>
      <c r="M303" s="28"/>
      <c r="O303" s="178"/>
    </row>
    <row r="304" spans="1:15" s="1" customFormat="1" ht="15.75" x14ac:dyDescent="0.25">
      <c r="A304" s="31"/>
      <c r="B304" s="31"/>
      <c r="C304" s="42"/>
      <c r="D304" s="42"/>
      <c r="E304" s="42"/>
      <c r="F304" s="42"/>
      <c r="G304" s="42"/>
      <c r="H304" s="42"/>
      <c r="I304" s="42"/>
      <c r="J304" s="42"/>
      <c r="K304" s="42"/>
      <c r="L304" s="29"/>
      <c r="M304" s="28"/>
      <c r="O304" s="178"/>
    </row>
    <row r="305" spans="1:15" s="1" customFormat="1" ht="15.75" x14ac:dyDescent="0.25">
      <c r="A305" s="31"/>
      <c r="B305" s="31"/>
      <c r="C305" s="42"/>
      <c r="D305" s="42"/>
      <c r="E305" s="42"/>
      <c r="F305" s="42"/>
      <c r="G305" s="42"/>
      <c r="H305" s="42"/>
      <c r="I305" s="42"/>
      <c r="J305" s="42"/>
      <c r="K305" s="42"/>
      <c r="L305" s="29"/>
      <c r="M305" s="28"/>
      <c r="O305" s="178"/>
    </row>
    <row r="306" spans="1:15" s="1" customFormat="1" ht="15.75" x14ac:dyDescent="0.25">
      <c r="A306" s="31"/>
      <c r="B306" s="31"/>
      <c r="C306" s="42"/>
      <c r="D306" s="42"/>
      <c r="E306" s="42"/>
      <c r="F306" s="42"/>
      <c r="G306" s="42"/>
      <c r="H306" s="42"/>
      <c r="I306" s="42"/>
      <c r="J306" s="42"/>
      <c r="K306" s="42"/>
      <c r="L306" s="29"/>
      <c r="M306" s="28"/>
      <c r="O306" s="178"/>
    </row>
    <row r="307" spans="1:15" s="1" customFormat="1" ht="15.75" x14ac:dyDescent="0.25">
      <c r="A307" s="31"/>
      <c r="B307" s="31"/>
      <c r="C307" s="42"/>
      <c r="D307" s="42"/>
      <c r="E307" s="42"/>
      <c r="F307" s="42"/>
      <c r="G307" s="42"/>
      <c r="H307" s="42"/>
      <c r="I307" s="42"/>
      <c r="J307" s="42"/>
      <c r="K307" s="42"/>
      <c r="L307" s="29"/>
      <c r="M307" s="28"/>
      <c r="O307" s="178"/>
    </row>
    <row r="308" spans="1:15" s="1" customFormat="1" ht="15.75" x14ac:dyDescent="0.25">
      <c r="A308" s="31"/>
      <c r="B308" s="31"/>
      <c r="C308" s="42"/>
      <c r="D308" s="42"/>
      <c r="E308" s="42"/>
      <c r="F308" s="42"/>
      <c r="G308" s="42"/>
      <c r="H308" s="42"/>
      <c r="I308" s="42"/>
      <c r="J308" s="42"/>
      <c r="K308" s="42"/>
      <c r="L308" s="29"/>
      <c r="M308" s="28"/>
      <c r="O308" s="178"/>
    </row>
    <row r="309" spans="1:15" s="1" customFormat="1" ht="15.75" x14ac:dyDescent="0.25">
      <c r="A309" s="31"/>
      <c r="B309" s="31"/>
      <c r="C309" s="42"/>
      <c r="D309" s="42"/>
      <c r="E309" s="42"/>
      <c r="F309" s="42"/>
      <c r="G309" s="42"/>
      <c r="H309" s="42"/>
      <c r="I309" s="42"/>
      <c r="J309" s="42"/>
      <c r="K309" s="42"/>
      <c r="L309" s="29"/>
      <c r="M309" s="28"/>
      <c r="O309" s="178"/>
    </row>
    <row r="310" spans="1:15" s="1" customFormat="1" ht="15.75" x14ac:dyDescent="0.25">
      <c r="A310" s="31"/>
      <c r="B310" s="31"/>
      <c r="C310" s="42"/>
      <c r="D310" s="42"/>
      <c r="E310" s="42"/>
      <c r="F310" s="42"/>
      <c r="G310" s="42"/>
      <c r="H310" s="42"/>
      <c r="I310" s="42"/>
      <c r="J310" s="42"/>
      <c r="K310" s="42"/>
      <c r="L310" s="29"/>
      <c r="M310" s="28"/>
      <c r="O310" s="178"/>
    </row>
    <row r="311" spans="1:15" s="1" customFormat="1" ht="15.75" x14ac:dyDescent="0.25">
      <c r="A311" s="31"/>
      <c r="B311" s="31"/>
      <c r="C311" s="42"/>
      <c r="D311" s="42"/>
      <c r="E311" s="42"/>
      <c r="F311" s="42"/>
      <c r="G311" s="42"/>
      <c r="H311" s="42"/>
      <c r="I311" s="42"/>
      <c r="J311" s="42"/>
      <c r="K311" s="42"/>
      <c r="L311" s="29"/>
      <c r="M311" s="28"/>
      <c r="O311" s="178"/>
    </row>
    <row r="312" spans="1:15" s="1" customFormat="1" ht="15.75" x14ac:dyDescent="0.25">
      <c r="A312" s="31"/>
      <c r="B312" s="31"/>
      <c r="C312" s="42"/>
      <c r="D312" s="42"/>
      <c r="E312" s="42"/>
      <c r="F312" s="42"/>
      <c r="G312" s="42"/>
      <c r="H312" s="42"/>
      <c r="I312" s="42"/>
      <c r="J312" s="42"/>
      <c r="K312" s="42"/>
      <c r="L312" s="29"/>
      <c r="M312" s="28"/>
      <c r="O312" s="178"/>
    </row>
    <row r="313" spans="1:15" s="1" customFormat="1" ht="15.75" x14ac:dyDescent="0.25">
      <c r="A313" s="31"/>
      <c r="B313" s="31"/>
      <c r="C313" s="42"/>
      <c r="D313" s="42"/>
      <c r="E313" s="42"/>
      <c r="F313" s="42"/>
      <c r="G313" s="42"/>
      <c r="H313" s="42"/>
      <c r="I313" s="42"/>
      <c r="J313" s="42"/>
      <c r="K313" s="42"/>
      <c r="L313" s="29"/>
      <c r="M313" s="28"/>
      <c r="O313" s="178"/>
    </row>
    <row r="314" spans="1:15" s="1" customFormat="1" ht="15.75" x14ac:dyDescent="0.25">
      <c r="A314" s="31"/>
      <c r="B314" s="31"/>
      <c r="C314" s="42"/>
      <c r="D314" s="42"/>
      <c r="E314" s="42"/>
      <c r="F314" s="42"/>
      <c r="G314" s="42"/>
      <c r="H314" s="42"/>
      <c r="I314" s="42"/>
      <c r="J314" s="42"/>
      <c r="K314" s="42"/>
      <c r="L314" s="29"/>
      <c r="M314" s="28"/>
      <c r="O314" s="178"/>
    </row>
    <row r="315" spans="1:15" s="1" customFormat="1" ht="15.75" x14ac:dyDescent="0.25">
      <c r="A315" s="31"/>
      <c r="B315" s="31"/>
      <c r="C315" s="42"/>
      <c r="D315" s="42"/>
      <c r="E315" s="42"/>
      <c r="F315" s="42"/>
      <c r="G315" s="42"/>
      <c r="H315" s="42"/>
      <c r="I315" s="42"/>
      <c r="J315" s="42"/>
      <c r="K315" s="42"/>
      <c r="L315" s="29"/>
      <c r="M315" s="28"/>
      <c r="O315" s="178"/>
    </row>
    <row r="316" spans="1:15" s="1" customFormat="1" ht="15.75" x14ac:dyDescent="0.25">
      <c r="A316" s="31"/>
      <c r="B316" s="31"/>
      <c r="C316" s="42"/>
      <c r="D316" s="42"/>
      <c r="E316" s="42"/>
      <c r="F316" s="42"/>
      <c r="G316" s="42"/>
      <c r="H316" s="42"/>
      <c r="I316" s="42"/>
      <c r="J316" s="42"/>
      <c r="K316" s="42"/>
      <c r="L316" s="29"/>
      <c r="M316" s="28"/>
      <c r="O316" s="178"/>
    </row>
    <row r="317" spans="1:15" s="1" customFormat="1" ht="15.75" x14ac:dyDescent="0.25">
      <c r="A317" s="31"/>
      <c r="B317" s="31"/>
      <c r="C317" s="42"/>
      <c r="D317" s="42"/>
      <c r="E317" s="42"/>
      <c r="F317" s="42"/>
      <c r="G317" s="42"/>
      <c r="H317" s="42"/>
      <c r="I317" s="42"/>
      <c r="J317" s="42"/>
      <c r="K317" s="42"/>
      <c r="L317" s="29"/>
      <c r="M317" s="28"/>
      <c r="O317" s="178"/>
    </row>
    <row r="318" spans="1:15" s="1" customFormat="1" ht="15.75" x14ac:dyDescent="0.25">
      <c r="A318" s="31"/>
      <c r="B318" s="31"/>
      <c r="C318" s="42"/>
      <c r="D318" s="42"/>
      <c r="E318" s="42"/>
      <c r="F318" s="42"/>
      <c r="G318" s="42"/>
      <c r="H318" s="42"/>
      <c r="I318" s="42"/>
      <c r="J318" s="42"/>
      <c r="K318" s="42"/>
      <c r="L318" s="29"/>
      <c r="M318" s="28"/>
      <c r="O318" s="178"/>
    </row>
    <row r="319" spans="1:15" s="1" customFormat="1" ht="15.75" x14ac:dyDescent="0.25">
      <c r="A319" s="31"/>
      <c r="B319" s="31"/>
      <c r="C319" s="42"/>
      <c r="D319" s="42"/>
      <c r="E319" s="42"/>
      <c r="F319" s="42"/>
      <c r="G319" s="42"/>
      <c r="H319" s="42"/>
      <c r="I319" s="42"/>
      <c r="J319" s="42"/>
      <c r="K319" s="42"/>
      <c r="L319" s="29"/>
      <c r="M319" s="28"/>
      <c r="O319" s="178"/>
    </row>
    <row r="320" spans="1:15" s="1" customFormat="1" ht="15.75" x14ac:dyDescent="0.25">
      <c r="A320" s="31"/>
      <c r="B320" s="31"/>
      <c r="C320" s="42"/>
      <c r="D320" s="42"/>
      <c r="E320" s="42"/>
      <c r="F320" s="42"/>
      <c r="G320" s="42"/>
      <c r="H320" s="42"/>
      <c r="I320" s="42"/>
      <c r="J320" s="42"/>
      <c r="K320" s="42"/>
      <c r="L320" s="29"/>
      <c r="M320" s="28"/>
      <c r="O320" s="178"/>
    </row>
    <row r="321" spans="1:15" s="1" customFormat="1" ht="15.75" x14ac:dyDescent="0.25">
      <c r="A321" s="31"/>
      <c r="B321" s="31"/>
      <c r="C321" s="42"/>
      <c r="D321" s="42"/>
      <c r="E321" s="42"/>
      <c r="F321" s="42"/>
      <c r="G321" s="42"/>
      <c r="H321" s="42"/>
      <c r="I321" s="42"/>
      <c r="J321" s="42"/>
      <c r="K321" s="42"/>
      <c r="L321" s="29"/>
      <c r="M321" s="28"/>
      <c r="O321" s="178"/>
    </row>
    <row r="322" spans="1:15" s="1" customFormat="1" ht="15.75" x14ac:dyDescent="0.25">
      <c r="A322" s="31"/>
      <c r="B322" s="31"/>
      <c r="C322" s="42"/>
      <c r="D322" s="42"/>
      <c r="E322" s="42"/>
      <c r="F322" s="42"/>
      <c r="G322" s="42"/>
      <c r="H322" s="42"/>
      <c r="I322" s="42"/>
      <c r="J322" s="42"/>
      <c r="K322" s="42"/>
      <c r="L322" s="29"/>
      <c r="M322" s="28"/>
      <c r="O322" s="178"/>
    </row>
    <row r="323" spans="1:15" s="1" customFormat="1" ht="15.75" x14ac:dyDescent="0.25">
      <c r="A323" s="31"/>
      <c r="B323" s="31"/>
      <c r="C323" s="42"/>
      <c r="D323" s="42"/>
      <c r="E323" s="42"/>
      <c r="F323" s="42"/>
      <c r="G323" s="42"/>
      <c r="H323" s="42"/>
      <c r="I323" s="42"/>
      <c r="J323" s="42"/>
      <c r="K323" s="42"/>
      <c r="L323" s="29"/>
      <c r="M323" s="28"/>
      <c r="O323" s="178"/>
    </row>
    <row r="324" spans="1:15" s="1" customFormat="1" ht="15.75" x14ac:dyDescent="0.25">
      <c r="A324" s="31"/>
      <c r="B324" s="31"/>
      <c r="C324" s="42"/>
      <c r="D324" s="42"/>
      <c r="E324" s="42"/>
      <c r="F324" s="42"/>
      <c r="G324" s="42"/>
      <c r="H324" s="42"/>
      <c r="I324" s="42"/>
      <c r="J324" s="42"/>
      <c r="K324" s="42"/>
      <c r="L324" s="29"/>
      <c r="M324" s="28"/>
      <c r="O324" s="178"/>
    </row>
    <row r="325" spans="1:15" s="1" customFormat="1" ht="15.75" x14ac:dyDescent="0.25">
      <c r="A325" s="31"/>
      <c r="B325" s="31"/>
      <c r="C325" s="42"/>
      <c r="D325" s="42"/>
      <c r="E325" s="42"/>
      <c r="F325" s="42"/>
      <c r="G325" s="42"/>
      <c r="H325" s="42"/>
      <c r="I325" s="42"/>
      <c r="J325" s="42"/>
      <c r="K325" s="42"/>
      <c r="L325" s="29"/>
      <c r="M325" s="28"/>
      <c r="O325" s="178"/>
    </row>
    <row r="326" spans="1:15" s="1" customFormat="1" ht="15.75" x14ac:dyDescent="0.25">
      <c r="A326" s="31"/>
      <c r="B326" s="31"/>
      <c r="C326" s="42"/>
      <c r="D326" s="42"/>
      <c r="E326" s="42"/>
      <c r="F326" s="42"/>
      <c r="G326" s="42"/>
      <c r="H326" s="42"/>
      <c r="I326" s="42"/>
      <c r="J326" s="42"/>
      <c r="K326" s="42"/>
      <c r="L326" s="29"/>
      <c r="M326" s="28"/>
      <c r="O326" s="178"/>
    </row>
    <row r="327" spans="1:15" s="1" customFormat="1" ht="15.75" x14ac:dyDescent="0.25">
      <c r="A327" s="31"/>
      <c r="B327" s="31"/>
      <c r="C327" s="42"/>
      <c r="D327" s="42"/>
      <c r="E327" s="42"/>
      <c r="F327" s="42"/>
      <c r="G327" s="42"/>
      <c r="H327" s="42"/>
      <c r="I327" s="42"/>
      <c r="J327" s="42"/>
      <c r="K327" s="42"/>
      <c r="L327" s="29"/>
      <c r="M327" s="28"/>
      <c r="O327" s="178"/>
    </row>
    <row r="328" spans="1:15" s="1" customFormat="1" ht="15.75" x14ac:dyDescent="0.25">
      <c r="A328" s="31"/>
      <c r="B328" s="31"/>
      <c r="C328" s="42"/>
      <c r="D328" s="42"/>
      <c r="E328" s="42"/>
      <c r="F328" s="42"/>
      <c r="G328" s="42"/>
      <c r="H328" s="42"/>
      <c r="I328" s="42"/>
      <c r="J328" s="42"/>
      <c r="K328" s="42"/>
      <c r="L328" s="29"/>
      <c r="M328" s="28"/>
      <c r="O328" s="178"/>
    </row>
    <row r="329" spans="1:15" s="1" customFormat="1" ht="15.75" x14ac:dyDescent="0.25">
      <c r="A329" s="31"/>
      <c r="B329" s="31"/>
      <c r="C329" s="42"/>
      <c r="D329" s="42"/>
      <c r="E329" s="42"/>
      <c r="F329" s="42"/>
      <c r="G329" s="42"/>
      <c r="H329" s="42"/>
      <c r="I329" s="42"/>
      <c r="J329" s="42"/>
      <c r="K329" s="42"/>
      <c r="L329" s="29"/>
      <c r="M329" s="28"/>
      <c r="O329" s="178"/>
    </row>
    <row r="330" spans="1:15" s="1" customFormat="1" ht="15.75" x14ac:dyDescent="0.25">
      <c r="A330" s="31"/>
      <c r="B330" s="31"/>
      <c r="C330" s="42"/>
      <c r="D330" s="42"/>
      <c r="E330" s="42"/>
      <c r="F330" s="42"/>
      <c r="G330" s="42"/>
      <c r="H330" s="42"/>
      <c r="I330" s="42"/>
      <c r="J330" s="42"/>
      <c r="K330" s="42"/>
      <c r="L330" s="29"/>
      <c r="M330" s="28"/>
      <c r="O330" s="178"/>
    </row>
    <row r="331" spans="1:15" s="1" customFormat="1" ht="15.75" x14ac:dyDescent="0.25">
      <c r="A331" s="31"/>
      <c r="B331" s="31"/>
      <c r="C331" s="42"/>
      <c r="D331" s="42"/>
      <c r="E331" s="42"/>
      <c r="F331" s="42"/>
      <c r="G331" s="42"/>
      <c r="H331" s="42"/>
      <c r="I331" s="42"/>
      <c r="J331" s="42"/>
      <c r="K331" s="42"/>
      <c r="L331" s="29"/>
      <c r="M331" s="28"/>
      <c r="O331" s="178"/>
    </row>
    <row r="332" spans="1:15" s="1" customFormat="1" ht="15.75" x14ac:dyDescent="0.25">
      <c r="A332" s="31"/>
      <c r="B332" s="31"/>
      <c r="C332" s="42"/>
      <c r="D332" s="42"/>
      <c r="E332" s="42"/>
      <c r="F332" s="42"/>
      <c r="G332" s="42"/>
      <c r="H332" s="42"/>
      <c r="I332" s="42"/>
      <c r="J332" s="42"/>
      <c r="K332" s="42"/>
      <c r="L332" s="29"/>
      <c r="M332" s="28"/>
      <c r="O332" s="178"/>
    </row>
    <row r="333" spans="1:15" s="1" customFormat="1" ht="15.75" x14ac:dyDescent="0.25">
      <c r="A333" s="31"/>
      <c r="B333" s="31"/>
      <c r="C333" s="42"/>
      <c r="D333" s="42"/>
      <c r="E333" s="42"/>
      <c r="F333" s="42"/>
      <c r="G333" s="42"/>
      <c r="H333" s="42"/>
      <c r="I333" s="42"/>
      <c r="J333" s="42"/>
      <c r="K333" s="42"/>
      <c r="L333" s="29"/>
      <c r="M333" s="28"/>
      <c r="O333" s="178"/>
    </row>
    <row r="334" spans="1:15" s="1" customFormat="1" ht="15.75" x14ac:dyDescent="0.25">
      <c r="A334" s="31"/>
      <c r="B334" s="31"/>
      <c r="C334" s="42"/>
      <c r="D334" s="42"/>
      <c r="E334" s="42"/>
      <c r="F334" s="42"/>
      <c r="G334" s="42"/>
      <c r="H334" s="42"/>
      <c r="I334" s="42"/>
      <c r="J334" s="42"/>
      <c r="K334" s="42"/>
      <c r="L334" s="29"/>
      <c r="M334" s="28"/>
      <c r="O334" s="178"/>
    </row>
    <row r="335" spans="1:15" s="1" customFormat="1" ht="15.75" x14ac:dyDescent="0.25">
      <c r="A335" s="31"/>
      <c r="B335" s="31"/>
      <c r="C335" s="42"/>
      <c r="D335" s="42"/>
      <c r="E335" s="42"/>
      <c r="F335" s="42"/>
      <c r="G335" s="42"/>
      <c r="H335" s="42"/>
      <c r="I335" s="42"/>
      <c r="J335" s="42"/>
      <c r="K335" s="42"/>
      <c r="L335" s="29"/>
      <c r="M335" s="28"/>
      <c r="O335" s="178"/>
    </row>
    <row r="336" spans="1:15" s="1" customFormat="1" ht="15.75" x14ac:dyDescent="0.25">
      <c r="A336" s="31"/>
      <c r="B336" s="31"/>
      <c r="C336" s="42"/>
      <c r="D336" s="42"/>
      <c r="E336" s="42"/>
      <c r="F336" s="42"/>
      <c r="G336" s="42"/>
      <c r="H336" s="42"/>
      <c r="I336" s="42"/>
      <c r="J336" s="42"/>
      <c r="K336" s="42"/>
      <c r="L336" s="29"/>
      <c r="M336" s="28"/>
      <c r="O336" s="178"/>
    </row>
    <row r="337" spans="1:15" s="1" customFormat="1" ht="15.75" x14ac:dyDescent="0.25">
      <c r="A337" s="31"/>
      <c r="B337" s="31"/>
      <c r="C337" s="42"/>
      <c r="D337" s="42"/>
      <c r="E337" s="42"/>
      <c r="F337" s="42"/>
      <c r="G337" s="42"/>
      <c r="H337" s="42"/>
      <c r="I337" s="42"/>
      <c r="J337" s="42"/>
      <c r="K337" s="42"/>
      <c r="L337" s="29"/>
      <c r="M337" s="28"/>
      <c r="O337" s="178"/>
    </row>
    <row r="338" spans="1:15" s="1" customFormat="1" ht="15.75" x14ac:dyDescent="0.25">
      <c r="A338" s="31"/>
      <c r="B338" s="31"/>
      <c r="C338" s="42"/>
      <c r="D338" s="42"/>
      <c r="E338" s="42"/>
      <c r="F338" s="42"/>
      <c r="G338" s="42"/>
      <c r="H338" s="42"/>
      <c r="I338" s="42"/>
      <c r="J338" s="42"/>
      <c r="K338" s="42"/>
      <c r="L338" s="29"/>
      <c r="M338" s="28"/>
      <c r="O338" s="178"/>
    </row>
    <row r="339" spans="1:15" s="1" customFormat="1" ht="15.75" x14ac:dyDescent="0.25">
      <c r="A339" s="31"/>
      <c r="B339" s="31"/>
      <c r="C339" s="42"/>
      <c r="D339" s="42"/>
      <c r="E339" s="42"/>
      <c r="F339" s="42"/>
      <c r="G339" s="42"/>
      <c r="H339" s="42"/>
      <c r="I339" s="42"/>
      <c r="J339" s="42"/>
      <c r="K339" s="42"/>
      <c r="L339" s="29"/>
      <c r="M339" s="28"/>
      <c r="O339" s="178"/>
    </row>
    <row r="340" spans="1:15" s="1" customFormat="1" ht="15.75" x14ac:dyDescent="0.25">
      <c r="A340" s="31"/>
      <c r="B340" s="31"/>
      <c r="C340" s="42"/>
      <c r="D340" s="42"/>
      <c r="E340" s="42"/>
      <c r="F340" s="42"/>
      <c r="G340" s="42"/>
      <c r="H340" s="42"/>
      <c r="I340" s="42"/>
      <c r="J340" s="42"/>
      <c r="K340" s="42"/>
      <c r="L340" s="29"/>
      <c r="M340" s="28"/>
      <c r="O340" s="178"/>
    </row>
    <row r="341" spans="1:15" s="1" customFormat="1" ht="15.75" x14ac:dyDescent="0.25">
      <c r="A341" s="31"/>
      <c r="B341" s="31"/>
      <c r="C341" s="42"/>
      <c r="D341" s="42"/>
      <c r="E341" s="42"/>
      <c r="F341" s="42"/>
      <c r="G341" s="42"/>
      <c r="H341" s="42"/>
      <c r="I341" s="42"/>
      <c r="J341" s="42"/>
      <c r="K341" s="42"/>
      <c r="L341" s="29"/>
      <c r="M341" s="28"/>
      <c r="O341" s="178"/>
    </row>
    <row r="342" spans="1:15" s="1" customFormat="1" ht="15.75" x14ac:dyDescent="0.25">
      <c r="A342" s="31"/>
      <c r="B342" s="31"/>
      <c r="C342" s="42"/>
      <c r="D342" s="42"/>
      <c r="E342" s="42"/>
      <c r="F342" s="42"/>
      <c r="G342" s="42"/>
      <c r="H342" s="42"/>
      <c r="I342" s="42"/>
      <c r="J342" s="42"/>
      <c r="K342" s="42"/>
      <c r="L342" s="29"/>
      <c r="M342" s="28"/>
      <c r="O342" s="178"/>
    </row>
    <row r="343" spans="1:15" s="1" customFormat="1" ht="15.75" x14ac:dyDescent="0.25">
      <c r="A343" s="31"/>
      <c r="B343" s="31"/>
      <c r="C343" s="42"/>
      <c r="D343" s="42"/>
      <c r="E343" s="42"/>
      <c r="F343" s="42"/>
      <c r="G343" s="42"/>
      <c r="H343" s="42"/>
      <c r="I343" s="42"/>
      <c r="J343" s="42"/>
      <c r="K343" s="42"/>
      <c r="L343" s="29"/>
      <c r="M343" s="28"/>
      <c r="O343" s="178"/>
    </row>
    <row r="344" spans="1:15" s="1" customFormat="1" ht="15.75" x14ac:dyDescent="0.25">
      <c r="A344" s="31"/>
      <c r="B344" s="31"/>
      <c r="C344" s="42"/>
      <c r="D344" s="42"/>
      <c r="E344" s="42"/>
      <c r="F344" s="42"/>
      <c r="G344" s="42"/>
      <c r="H344" s="42"/>
      <c r="I344" s="42"/>
      <c r="J344" s="42"/>
      <c r="K344" s="42"/>
      <c r="L344" s="29"/>
      <c r="M344" s="28"/>
      <c r="O344" s="178"/>
    </row>
    <row r="345" spans="1:15" s="1" customFormat="1" ht="15.75" x14ac:dyDescent="0.25">
      <c r="A345" s="31"/>
      <c r="B345" s="31"/>
      <c r="C345" s="42"/>
      <c r="D345" s="42"/>
      <c r="E345" s="42"/>
      <c r="F345" s="42"/>
      <c r="G345" s="42"/>
      <c r="H345" s="42"/>
      <c r="I345" s="42"/>
      <c r="J345" s="42"/>
      <c r="K345" s="42"/>
      <c r="L345" s="29"/>
      <c r="M345" s="28"/>
      <c r="O345" s="178"/>
    </row>
    <row r="346" spans="1:15" s="1" customFormat="1" ht="15.75" x14ac:dyDescent="0.25">
      <c r="A346" s="31"/>
      <c r="B346" s="31"/>
      <c r="C346" s="42"/>
      <c r="D346" s="42"/>
      <c r="E346" s="42"/>
      <c r="F346" s="42"/>
      <c r="G346" s="42"/>
      <c r="H346" s="42"/>
      <c r="I346" s="42"/>
      <c r="J346" s="42"/>
      <c r="K346" s="42"/>
      <c r="L346" s="29"/>
      <c r="M346" s="28"/>
      <c r="O346" s="178"/>
    </row>
    <row r="347" spans="1:15" s="1" customFormat="1" ht="15.75" x14ac:dyDescent="0.25">
      <c r="A347" s="31"/>
      <c r="B347" s="31"/>
      <c r="C347" s="42"/>
      <c r="D347" s="42"/>
      <c r="E347" s="42"/>
      <c r="F347" s="42"/>
      <c r="G347" s="42"/>
      <c r="H347" s="42"/>
      <c r="I347" s="42"/>
      <c r="J347" s="42"/>
      <c r="K347" s="42"/>
      <c r="L347" s="29"/>
      <c r="M347" s="28"/>
      <c r="O347" s="178"/>
    </row>
    <row r="348" spans="1:15" s="1" customFormat="1" ht="15.75" x14ac:dyDescent="0.25">
      <c r="A348" s="31"/>
      <c r="B348" s="31"/>
      <c r="C348" s="42"/>
      <c r="D348" s="42"/>
      <c r="E348" s="42"/>
      <c r="F348" s="42"/>
      <c r="G348" s="42"/>
      <c r="H348" s="42"/>
      <c r="I348" s="42"/>
      <c r="J348" s="42"/>
      <c r="K348" s="42"/>
      <c r="L348" s="29"/>
      <c r="M348" s="28"/>
      <c r="O348" s="178"/>
    </row>
    <row r="349" spans="1:15" s="1" customFormat="1" ht="15.75" x14ac:dyDescent="0.25">
      <c r="A349" s="31"/>
      <c r="B349" s="31"/>
      <c r="C349" s="42"/>
      <c r="D349" s="42"/>
      <c r="E349" s="42"/>
      <c r="F349" s="42"/>
      <c r="G349" s="42"/>
      <c r="H349" s="42"/>
      <c r="I349" s="42"/>
      <c r="J349" s="42"/>
      <c r="K349" s="42"/>
      <c r="L349" s="29"/>
      <c r="M349" s="28"/>
      <c r="O349" s="178"/>
    </row>
    <row r="350" spans="1:15" s="1" customFormat="1" ht="15.75" x14ac:dyDescent="0.25">
      <c r="A350" s="31"/>
      <c r="B350" s="31"/>
      <c r="C350" s="42"/>
      <c r="D350" s="42"/>
      <c r="E350" s="42"/>
      <c r="F350" s="42"/>
      <c r="G350" s="42"/>
      <c r="H350" s="42"/>
      <c r="I350" s="42"/>
      <c r="J350" s="42"/>
      <c r="K350" s="42"/>
      <c r="L350" s="29"/>
      <c r="M350" s="28"/>
      <c r="O350" s="178"/>
    </row>
    <row r="351" spans="1:15" s="1" customFormat="1" ht="15.75" x14ac:dyDescent="0.25">
      <c r="A351" s="31"/>
      <c r="B351" s="31"/>
      <c r="C351" s="42"/>
      <c r="D351" s="42"/>
      <c r="E351" s="42"/>
      <c r="F351" s="42"/>
      <c r="G351" s="42"/>
      <c r="H351" s="42"/>
      <c r="I351" s="42"/>
      <c r="J351" s="42"/>
      <c r="K351" s="42"/>
      <c r="L351" s="29"/>
      <c r="M351" s="28"/>
      <c r="O351" s="178"/>
    </row>
    <row r="352" spans="1:15" s="1" customFormat="1" ht="15.75" x14ac:dyDescent="0.25">
      <c r="A352" s="31"/>
      <c r="B352" s="31"/>
      <c r="C352" s="42"/>
      <c r="D352" s="42"/>
      <c r="E352" s="42"/>
      <c r="F352" s="42"/>
      <c r="G352" s="42"/>
      <c r="H352" s="42"/>
      <c r="I352" s="42"/>
      <c r="J352" s="42"/>
      <c r="K352" s="42"/>
      <c r="L352" s="29"/>
      <c r="M352" s="28"/>
      <c r="O352" s="178"/>
    </row>
    <row r="353" spans="1:15" s="1" customFormat="1" ht="15.75" x14ac:dyDescent="0.25">
      <c r="A353" s="31"/>
      <c r="B353" s="31"/>
      <c r="C353" s="42"/>
      <c r="D353" s="42"/>
      <c r="E353" s="42"/>
      <c r="F353" s="42"/>
      <c r="G353" s="42"/>
      <c r="H353" s="42"/>
      <c r="I353" s="42"/>
      <c r="J353" s="42"/>
      <c r="K353" s="42"/>
      <c r="L353" s="29"/>
      <c r="M353" s="28"/>
      <c r="O353" s="178"/>
    </row>
    <row r="354" spans="1:15" s="1" customFormat="1" ht="15.75" x14ac:dyDescent="0.25">
      <c r="A354" s="31"/>
      <c r="B354" s="31"/>
      <c r="C354" s="42"/>
      <c r="D354" s="42"/>
      <c r="E354" s="42"/>
      <c r="F354" s="42"/>
      <c r="G354" s="42"/>
      <c r="H354" s="42"/>
      <c r="I354" s="42"/>
      <c r="J354" s="42"/>
      <c r="K354" s="42"/>
      <c r="L354" s="29"/>
      <c r="M354" s="28"/>
      <c r="O354" s="178"/>
    </row>
    <row r="355" spans="1:15" s="1" customFormat="1" ht="15.75" x14ac:dyDescent="0.25">
      <c r="A355" s="31"/>
      <c r="B355" s="31"/>
      <c r="C355" s="42"/>
      <c r="D355" s="42"/>
      <c r="E355" s="42"/>
      <c r="F355" s="42"/>
      <c r="G355" s="42"/>
      <c r="H355" s="42"/>
      <c r="I355" s="42"/>
      <c r="J355" s="42"/>
      <c r="K355" s="42"/>
      <c r="L355" s="29"/>
      <c r="M355" s="28"/>
      <c r="O355" s="178"/>
    </row>
    <row r="356" spans="1:15" s="1" customFormat="1" ht="15.75" x14ac:dyDescent="0.25">
      <c r="A356" s="31"/>
      <c r="B356" s="31"/>
      <c r="C356" s="42"/>
      <c r="D356" s="42"/>
      <c r="E356" s="42"/>
      <c r="F356" s="42"/>
      <c r="G356" s="42"/>
      <c r="H356" s="42"/>
      <c r="I356" s="42"/>
      <c r="J356" s="42"/>
      <c r="K356" s="42"/>
      <c r="L356" s="29"/>
      <c r="M356" s="28"/>
      <c r="O356" s="178"/>
    </row>
    <row r="357" spans="1:15" s="1" customFormat="1" ht="15.75" x14ac:dyDescent="0.25">
      <c r="A357" s="31"/>
      <c r="B357" s="31"/>
      <c r="C357" s="42"/>
      <c r="D357" s="42"/>
      <c r="E357" s="42"/>
      <c r="F357" s="42"/>
      <c r="G357" s="42"/>
      <c r="H357" s="42"/>
      <c r="I357" s="42"/>
      <c r="J357" s="42"/>
      <c r="K357" s="42"/>
      <c r="L357" s="29"/>
      <c r="M357" s="28"/>
      <c r="O357" s="178"/>
    </row>
    <row r="358" spans="1:15" s="1" customFormat="1" ht="15.75" x14ac:dyDescent="0.25">
      <c r="A358" s="31"/>
      <c r="B358" s="31"/>
      <c r="C358" s="42"/>
      <c r="D358" s="42"/>
      <c r="E358" s="42"/>
      <c r="F358" s="42"/>
      <c r="G358" s="42"/>
      <c r="H358" s="42"/>
      <c r="I358" s="42"/>
      <c r="J358" s="42"/>
      <c r="K358" s="42"/>
      <c r="L358" s="29"/>
      <c r="M358" s="28"/>
      <c r="O358" s="178"/>
    </row>
    <row r="359" spans="1:15" s="1" customFormat="1" ht="15.75" x14ac:dyDescent="0.25">
      <c r="A359" s="31"/>
      <c r="B359" s="31"/>
      <c r="C359" s="42"/>
      <c r="D359" s="42"/>
      <c r="E359" s="42"/>
      <c r="F359" s="42"/>
      <c r="G359" s="42"/>
      <c r="H359" s="42"/>
      <c r="I359" s="42"/>
      <c r="J359" s="42"/>
      <c r="K359" s="42"/>
      <c r="L359" s="29"/>
      <c r="M359" s="28"/>
      <c r="O359" s="178"/>
    </row>
    <row r="360" spans="1:15" s="1" customFormat="1" ht="15.75" x14ac:dyDescent="0.25">
      <c r="A360" s="31"/>
      <c r="B360" s="31"/>
      <c r="C360" s="42"/>
      <c r="D360" s="42"/>
      <c r="E360" s="42"/>
      <c r="F360" s="42"/>
      <c r="G360" s="42"/>
      <c r="H360" s="42"/>
      <c r="I360" s="42"/>
      <c r="J360" s="42"/>
      <c r="K360" s="42"/>
      <c r="L360" s="29"/>
      <c r="M360" s="28"/>
      <c r="O360" s="178"/>
    </row>
    <row r="361" spans="1:15" s="1" customFormat="1" ht="15.75" x14ac:dyDescent="0.25">
      <c r="A361" s="31"/>
      <c r="B361" s="31"/>
      <c r="C361" s="42"/>
      <c r="D361" s="42"/>
      <c r="E361" s="42"/>
      <c r="F361" s="42"/>
      <c r="G361" s="42"/>
      <c r="H361" s="42"/>
      <c r="I361" s="42"/>
      <c r="J361" s="42"/>
      <c r="K361" s="42"/>
      <c r="L361" s="29"/>
      <c r="M361" s="28"/>
      <c r="O361" s="178"/>
    </row>
    <row r="362" spans="1:15" s="1" customFormat="1" ht="15.75" x14ac:dyDescent="0.25">
      <c r="A362" s="31"/>
      <c r="B362" s="31"/>
      <c r="C362" s="42"/>
      <c r="D362" s="42"/>
      <c r="E362" s="42"/>
      <c r="F362" s="42"/>
      <c r="G362" s="42"/>
      <c r="H362" s="42"/>
      <c r="I362" s="42"/>
      <c r="J362" s="42"/>
      <c r="K362" s="42"/>
      <c r="L362" s="29"/>
      <c r="M362" s="28"/>
      <c r="O362" s="178"/>
    </row>
    <row r="363" spans="1:15" s="1" customFormat="1" ht="15.75" x14ac:dyDescent="0.25">
      <c r="A363" s="31"/>
      <c r="B363" s="31"/>
      <c r="C363" s="42"/>
      <c r="D363" s="42"/>
      <c r="E363" s="42"/>
      <c r="F363" s="42"/>
      <c r="G363" s="42"/>
      <c r="H363" s="42"/>
      <c r="I363" s="42"/>
      <c r="J363" s="42"/>
      <c r="K363" s="42"/>
      <c r="L363" s="29"/>
      <c r="M363" s="28"/>
      <c r="O363" s="178"/>
    </row>
    <row r="364" spans="1:15" s="1" customFormat="1" ht="15.75" x14ac:dyDescent="0.25">
      <c r="A364" s="31"/>
      <c r="B364" s="31"/>
      <c r="C364" s="42"/>
      <c r="D364" s="42"/>
      <c r="E364" s="42"/>
      <c r="F364" s="42"/>
      <c r="G364" s="42"/>
      <c r="H364" s="42"/>
      <c r="I364" s="42"/>
      <c r="J364" s="42"/>
      <c r="K364" s="42"/>
      <c r="L364" s="29"/>
      <c r="M364" s="28"/>
      <c r="O364" s="178"/>
    </row>
    <row r="365" spans="1:15" s="1" customFormat="1" ht="15.75" x14ac:dyDescent="0.25">
      <c r="A365" s="31"/>
      <c r="B365" s="31"/>
      <c r="C365" s="42"/>
      <c r="D365" s="42"/>
      <c r="E365" s="42"/>
      <c r="F365" s="42"/>
      <c r="G365" s="42"/>
      <c r="H365" s="42"/>
      <c r="I365" s="42"/>
      <c r="J365" s="42"/>
      <c r="K365" s="42"/>
      <c r="L365" s="29"/>
      <c r="M365" s="28"/>
      <c r="O365" s="178"/>
    </row>
    <row r="366" spans="1:15" s="1" customFormat="1" ht="15.75" x14ac:dyDescent="0.25">
      <c r="A366" s="31"/>
      <c r="B366" s="31"/>
      <c r="C366" s="42"/>
      <c r="D366" s="42"/>
      <c r="E366" s="42"/>
      <c r="F366" s="42"/>
      <c r="G366" s="42"/>
      <c r="H366" s="42"/>
      <c r="I366" s="42"/>
      <c r="J366" s="42"/>
      <c r="K366" s="42"/>
      <c r="L366" s="29"/>
      <c r="M366" s="28"/>
      <c r="O366" s="178"/>
    </row>
    <row r="367" spans="1:15" s="1" customFormat="1" ht="15.75" x14ac:dyDescent="0.25">
      <c r="A367" s="31"/>
      <c r="B367" s="31"/>
      <c r="C367" s="42"/>
      <c r="D367" s="42"/>
      <c r="E367" s="42"/>
      <c r="F367" s="42"/>
      <c r="G367" s="42"/>
      <c r="H367" s="42"/>
      <c r="I367" s="42"/>
      <c r="J367" s="42"/>
      <c r="K367" s="42"/>
      <c r="L367" s="29"/>
      <c r="M367" s="28"/>
      <c r="O367" s="178"/>
    </row>
    <row r="368" spans="1:15" s="1" customFormat="1" ht="15.75" x14ac:dyDescent="0.25">
      <c r="A368" s="31"/>
      <c r="B368" s="31"/>
      <c r="C368" s="42"/>
      <c r="D368" s="42"/>
      <c r="E368" s="42"/>
      <c r="F368" s="42"/>
      <c r="G368" s="42"/>
      <c r="H368" s="42"/>
      <c r="I368" s="42"/>
      <c r="J368" s="42"/>
      <c r="K368" s="42"/>
      <c r="L368" s="29"/>
      <c r="M368" s="28"/>
      <c r="O368" s="178"/>
    </row>
    <row r="369" spans="1:15" s="1" customFormat="1" ht="15.75" x14ac:dyDescent="0.25">
      <c r="A369" s="31"/>
      <c r="B369" s="31"/>
      <c r="C369" s="42"/>
      <c r="D369" s="42"/>
      <c r="E369" s="42"/>
      <c r="F369" s="42"/>
      <c r="G369" s="42"/>
      <c r="H369" s="42"/>
      <c r="I369" s="42"/>
      <c r="J369" s="42"/>
      <c r="K369" s="42"/>
      <c r="L369" s="29"/>
      <c r="M369" s="28"/>
      <c r="O369" s="178"/>
    </row>
    <row r="370" spans="1:15" s="1" customFormat="1" ht="15.75" x14ac:dyDescent="0.25">
      <c r="A370" s="31"/>
      <c r="B370" s="31"/>
      <c r="C370" s="42"/>
      <c r="D370" s="42"/>
      <c r="E370" s="42"/>
      <c r="F370" s="42"/>
      <c r="G370" s="42"/>
      <c r="H370" s="42"/>
      <c r="I370" s="42"/>
      <c r="J370" s="42"/>
      <c r="K370" s="42"/>
      <c r="L370" s="29"/>
      <c r="M370" s="28"/>
      <c r="O370" s="178"/>
    </row>
    <row r="371" spans="1:15" s="1" customFormat="1" ht="15.75" x14ac:dyDescent="0.25">
      <c r="A371" s="31"/>
      <c r="B371" s="31"/>
      <c r="C371" s="42"/>
      <c r="D371" s="42"/>
      <c r="E371" s="42"/>
      <c r="F371" s="42"/>
      <c r="G371" s="42"/>
      <c r="H371" s="42"/>
      <c r="I371" s="42"/>
      <c r="J371" s="42"/>
      <c r="K371" s="42"/>
      <c r="L371" s="29"/>
      <c r="M371" s="28"/>
      <c r="O371" s="178"/>
    </row>
    <row r="372" spans="1:15" s="1" customFormat="1" ht="15.75" x14ac:dyDescent="0.25">
      <c r="A372" s="31"/>
      <c r="B372" s="31"/>
      <c r="C372" s="42"/>
      <c r="D372" s="42"/>
      <c r="E372" s="42"/>
      <c r="F372" s="42"/>
      <c r="G372" s="42"/>
      <c r="H372" s="42"/>
      <c r="I372" s="42"/>
      <c r="J372" s="42"/>
      <c r="K372" s="42"/>
      <c r="L372" s="29"/>
      <c r="M372" s="28"/>
      <c r="O372" s="178"/>
    </row>
    <row r="373" spans="1:15" s="1" customFormat="1" ht="15.75" x14ac:dyDescent="0.25">
      <c r="A373" s="31"/>
      <c r="B373" s="31"/>
      <c r="C373" s="42"/>
      <c r="D373" s="42"/>
      <c r="E373" s="42"/>
      <c r="F373" s="42"/>
      <c r="G373" s="42"/>
      <c r="H373" s="42"/>
      <c r="I373" s="42"/>
      <c r="J373" s="42"/>
      <c r="K373" s="42"/>
      <c r="L373" s="29"/>
      <c r="M373" s="28"/>
      <c r="O373" s="178"/>
    </row>
    <row r="374" spans="1:15" s="1" customFormat="1" ht="15.75" x14ac:dyDescent="0.25">
      <c r="A374" s="31"/>
      <c r="B374" s="31"/>
      <c r="C374" s="42"/>
      <c r="D374" s="42"/>
      <c r="E374" s="42"/>
      <c r="F374" s="42"/>
      <c r="G374" s="42"/>
      <c r="H374" s="42"/>
      <c r="I374" s="42"/>
      <c r="J374" s="42"/>
      <c r="K374" s="42"/>
      <c r="L374" s="29"/>
      <c r="M374" s="28"/>
      <c r="O374" s="178"/>
    </row>
    <row r="375" spans="1:15" s="1" customFormat="1" ht="15.75" x14ac:dyDescent="0.25">
      <c r="A375" s="31"/>
      <c r="B375" s="31"/>
      <c r="C375" s="42"/>
      <c r="D375" s="42"/>
      <c r="E375" s="42"/>
      <c r="F375" s="42"/>
      <c r="G375" s="42"/>
      <c r="H375" s="42"/>
      <c r="I375" s="42"/>
      <c r="J375" s="42"/>
      <c r="K375" s="42"/>
      <c r="L375" s="29"/>
      <c r="M375" s="28"/>
      <c r="O375" s="178"/>
    </row>
    <row r="376" spans="1:15" s="1" customFormat="1" ht="15.75" x14ac:dyDescent="0.25">
      <c r="A376" s="31"/>
      <c r="B376" s="31"/>
      <c r="C376" s="42"/>
      <c r="D376" s="42"/>
      <c r="E376" s="42"/>
      <c r="F376" s="42"/>
      <c r="G376" s="42"/>
      <c r="H376" s="42"/>
      <c r="I376" s="42"/>
      <c r="J376" s="42"/>
      <c r="K376" s="42"/>
      <c r="L376" s="29"/>
      <c r="M376" s="28"/>
      <c r="O376" s="178"/>
    </row>
    <row r="377" spans="1:15" s="1" customFormat="1" ht="15.75" x14ac:dyDescent="0.25">
      <c r="A377" s="31"/>
      <c r="B377" s="31"/>
      <c r="C377" s="42"/>
      <c r="D377" s="42"/>
      <c r="E377" s="42"/>
      <c r="F377" s="42"/>
      <c r="G377" s="42"/>
      <c r="H377" s="42"/>
      <c r="I377" s="42"/>
      <c r="J377" s="42"/>
      <c r="K377" s="42"/>
      <c r="L377" s="29"/>
      <c r="M377" s="28"/>
      <c r="O377" s="178"/>
    </row>
    <row r="378" spans="1:15" s="1" customFormat="1" ht="15.75" x14ac:dyDescent="0.25">
      <c r="A378" s="31"/>
      <c r="B378" s="31"/>
      <c r="C378" s="42"/>
      <c r="D378" s="42"/>
      <c r="E378" s="42"/>
      <c r="F378" s="42"/>
      <c r="G378" s="42"/>
      <c r="H378" s="42"/>
      <c r="I378" s="42"/>
      <c r="J378" s="42"/>
      <c r="K378" s="42"/>
      <c r="L378" s="29"/>
      <c r="M378" s="28"/>
      <c r="O378" s="178"/>
    </row>
    <row r="379" spans="1:15" s="1" customFormat="1" ht="15.75" x14ac:dyDescent="0.25">
      <c r="A379" s="31"/>
      <c r="B379" s="31"/>
      <c r="C379" s="42"/>
      <c r="D379" s="42"/>
      <c r="E379" s="42"/>
      <c r="F379" s="42"/>
      <c r="G379" s="42"/>
      <c r="H379" s="42"/>
      <c r="I379" s="42"/>
      <c r="J379" s="42"/>
      <c r="K379" s="42"/>
      <c r="L379" s="29"/>
      <c r="M379" s="28"/>
      <c r="O379" s="178"/>
    </row>
    <row r="380" spans="1:15" s="1" customFormat="1" ht="15.75" x14ac:dyDescent="0.25">
      <c r="A380" s="31"/>
      <c r="B380" s="31"/>
      <c r="C380" s="42"/>
      <c r="D380" s="42"/>
      <c r="E380" s="42"/>
      <c r="F380" s="42"/>
      <c r="G380" s="42"/>
      <c r="H380" s="42"/>
      <c r="I380" s="42"/>
      <c r="J380" s="42"/>
      <c r="K380" s="42"/>
      <c r="L380" s="29"/>
      <c r="M380" s="28"/>
      <c r="O380" s="178"/>
    </row>
    <row r="381" spans="1:15" s="1" customFormat="1" ht="15.75" x14ac:dyDescent="0.25">
      <c r="A381" s="31"/>
      <c r="B381" s="31"/>
      <c r="C381" s="42"/>
      <c r="D381" s="42"/>
      <c r="E381" s="42"/>
      <c r="F381" s="42"/>
      <c r="G381" s="42"/>
      <c r="H381" s="42"/>
      <c r="I381" s="42"/>
      <c r="J381" s="42"/>
      <c r="K381" s="42"/>
      <c r="L381" s="29"/>
      <c r="M381" s="28"/>
      <c r="O381" s="178"/>
    </row>
    <row r="382" spans="1:15" s="1" customFormat="1" ht="15.75" x14ac:dyDescent="0.25">
      <c r="A382" s="31"/>
      <c r="B382" s="31"/>
      <c r="C382" s="42"/>
      <c r="D382" s="42"/>
      <c r="E382" s="42"/>
      <c r="F382" s="42"/>
      <c r="G382" s="42"/>
      <c r="H382" s="42"/>
      <c r="I382" s="42"/>
      <c r="J382" s="42"/>
      <c r="K382" s="42"/>
      <c r="L382" s="29"/>
      <c r="M382" s="28"/>
      <c r="O382" s="178"/>
    </row>
    <row r="383" spans="1:15" s="1" customFormat="1" ht="15.75" x14ac:dyDescent="0.25">
      <c r="A383" s="31"/>
      <c r="B383" s="31"/>
      <c r="C383" s="42"/>
      <c r="D383" s="42"/>
      <c r="E383" s="42"/>
      <c r="F383" s="42"/>
      <c r="G383" s="42"/>
      <c r="H383" s="42"/>
      <c r="I383" s="42"/>
      <c r="J383" s="42"/>
      <c r="K383" s="42"/>
      <c r="L383" s="29"/>
      <c r="M383" s="28"/>
      <c r="O383" s="178"/>
    </row>
    <row r="384" spans="1:15" s="1" customFormat="1" ht="15.75" x14ac:dyDescent="0.25">
      <c r="A384" s="31"/>
      <c r="B384" s="31"/>
      <c r="C384" s="42"/>
      <c r="D384" s="42"/>
      <c r="E384" s="42"/>
      <c r="F384" s="42"/>
      <c r="G384" s="42"/>
      <c r="H384" s="42"/>
      <c r="I384" s="42"/>
      <c r="J384" s="42"/>
      <c r="K384" s="42"/>
      <c r="L384" s="29"/>
      <c r="M384" s="28"/>
      <c r="O384" s="178"/>
    </row>
    <row r="385" spans="1:15" s="1" customFormat="1" ht="15.75" x14ac:dyDescent="0.25">
      <c r="A385" s="31"/>
      <c r="B385" s="31"/>
      <c r="C385" s="42"/>
      <c r="D385" s="42"/>
      <c r="E385" s="42"/>
      <c r="F385" s="42"/>
      <c r="G385" s="42"/>
      <c r="H385" s="42"/>
      <c r="I385" s="42"/>
      <c r="J385" s="42"/>
      <c r="K385" s="42"/>
      <c r="L385" s="29"/>
      <c r="M385" s="28"/>
      <c r="O385" s="178"/>
    </row>
    <row r="386" spans="1:15" s="1" customFormat="1" ht="15.75" x14ac:dyDescent="0.25">
      <c r="A386" s="31"/>
      <c r="B386" s="31"/>
      <c r="C386" s="42"/>
      <c r="D386" s="42"/>
      <c r="E386" s="42"/>
      <c r="F386" s="42"/>
      <c r="G386" s="42"/>
      <c r="H386" s="42"/>
      <c r="I386" s="42"/>
      <c r="J386" s="42"/>
      <c r="K386" s="42"/>
      <c r="L386" s="29"/>
      <c r="M386" s="28"/>
      <c r="O386" s="178"/>
    </row>
    <row r="387" spans="1:15" s="1" customFormat="1" ht="15.75" x14ac:dyDescent="0.25">
      <c r="A387" s="31"/>
      <c r="B387" s="31"/>
      <c r="C387" s="42"/>
      <c r="D387" s="42"/>
      <c r="E387" s="42"/>
      <c r="F387" s="42"/>
      <c r="G387" s="42"/>
      <c r="H387" s="42"/>
      <c r="I387" s="42"/>
      <c r="J387" s="42"/>
      <c r="K387" s="42"/>
      <c r="L387" s="29"/>
      <c r="M387" s="28"/>
      <c r="O387" s="178"/>
    </row>
    <row r="388" spans="1:15" s="1" customFormat="1" ht="15.75" x14ac:dyDescent="0.25">
      <c r="A388" s="31"/>
      <c r="B388" s="31"/>
      <c r="C388" s="42"/>
      <c r="D388" s="42"/>
      <c r="E388" s="42"/>
      <c r="F388" s="42"/>
      <c r="G388" s="42"/>
      <c r="H388" s="42"/>
      <c r="I388" s="42"/>
      <c r="J388" s="42"/>
      <c r="K388" s="42"/>
      <c r="L388" s="29"/>
      <c r="M388" s="28"/>
      <c r="O388" s="178"/>
    </row>
    <row r="389" spans="1:15" s="1" customFormat="1" ht="15.75" x14ac:dyDescent="0.25">
      <c r="A389" s="31"/>
      <c r="B389" s="31"/>
      <c r="C389" s="42"/>
      <c r="D389" s="42"/>
      <c r="E389" s="42"/>
      <c r="F389" s="42"/>
      <c r="G389" s="42"/>
      <c r="H389" s="42"/>
      <c r="I389" s="42"/>
      <c r="J389" s="42"/>
      <c r="K389" s="42"/>
      <c r="L389" s="29"/>
      <c r="M389" s="28"/>
      <c r="O389" s="178"/>
    </row>
    <row r="390" spans="1:15" s="1" customFormat="1" ht="15.75" x14ac:dyDescent="0.25">
      <c r="A390" s="31"/>
      <c r="B390" s="31"/>
      <c r="C390" s="42"/>
      <c r="D390" s="42"/>
      <c r="E390" s="42"/>
      <c r="F390" s="42"/>
      <c r="G390" s="42"/>
      <c r="H390" s="42"/>
      <c r="I390" s="42"/>
      <c r="J390" s="42"/>
      <c r="K390" s="42"/>
      <c r="L390" s="29"/>
      <c r="M390" s="28"/>
      <c r="O390" s="178"/>
    </row>
    <row r="391" spans="1:15" s="1" customFormat="1" ht="15.75" x14ac:dyDescent="0.25">
      <c r="A391" s="31"/>
      <c r="B391" s="31"/>
      <c r="C391" s="42"/>
      <c r="D391" s="42"/>
      <c r="E391" s="42"/>
      <c r="F391" s="42"/>
      <c r="G391" s="42"/>
      <c r="H391" s="42"/>
      <c r="I391" s="42"/>
      <c r="J391" s="42"/>
      <c r="K391" s="42"/>
      <c r="L391" s="29"/>
      <c r="M391" s="28"/>
      <c r="O391" s="178"/>
    </row>
    <row r="392" spans="1:15" s="1" customFormat="1" ht="15.75" x14ac:dyDescent="0.25">
      <c r="A392" s="31"/>
      <c r="B392" s="31"/>
      <c r="C392" s="42"/>
      <c r="D392" s="42"/>
      <c r="E392" s="42"/>
      <c r="F392" s="42"/>
      <c r="G392" s="42"/>
      <c r="H392" s="42"/>
      <c r="I392" s="42"/>
      <c r="J392" s="42"/>
      <c r="K392" s="42"/>
      <c r="L392" s="29"/>
      <c r="M392" s="28"/>
      <c r="O392" s="178"/>
    </row>
    <row r="393" spans="1:15" s="1" customFormat="1" ht="15.75" x14ac:dyDescent="0.25">
      <c r="A393" s="31"/>
      <c r="B393" s="31"/>
      <c r="C393" s="42"/>
      <c r="D393" s="42"/>
      <c r="E393" s="42"/>
      <c r="F393" s="42"/>
      <c r="G393" s="42"/>
      <c r="H393" s="42"/>
      <c r="I393" s="42"/>
      <c r="J393" s="42"/>
      <c r="K393" s="42"/>
      <c r="L393" s="29"/>
      <c r="M393" s="28"/>
      <c r="O393" s="178"/>
    </row>
    <row r="394" spans="1:15" s="1" customFormat="1" ht="15.75" x14ac:dyDescent="0.25">
      <c r="A394" s="31"/>
      <c r="B394" s="31"/>
      <c r="C394" s="42"/>
      <c r="D394" s="42"/>
      <c r="E394" s="42"/>
      <c r="F394" s="42"/>
      <c r="G394" s="42"/>
      <c r="H394" s="42"/>
      <c r="I394" s="42"/>
      <c r="J394" s="42"/>
      <c r="K394" s="42"/>
      <c r="L394" s="29"/>
      <c r="M394" s="28"/>
      <c r="O394" s="178"/>
    </row>
    <row r="395" spans="1:15" s="1" customFormat="1" ht="15.75" x14ac:dyDescent="0.25">
      <c r="A395" s="31"/>
      <c r="B395" s="31"/>
      <c r="C395" s="42"/>
      <c r="D395" s="42"/>
      <c r="E395" s="42"/>
      <c r="F395" s="42"/>
      <c r="G395" s="42"/>
      <c r="H395" s="42"/>
      <c r="I395" s="42"/>
      <c r="J395" s="42"/>
      <c r="K395" s="42"/>
      <c r="L395" s="29"/>
      <c r="M395" s="28"/>
      <c r="O395" s="178"/>
    </row>
    <row r="396" spans="1:15" s="1" customFormat="1" ht="15.75" x14ac:dyDescent="0.25">
      <c r="A396" s="31"/>
      <c r="B396" s="31"/>
      <c r="C396" s="42"/>
      <c r="D396" s="42"/>
      <c r="E396" s="42"/>
      <c r="F396" s="42"/>
      <c r="G396" s="42"/>
      <c r="H396" s="42"/>
      <c r="I396" s="42"/>
      <c r="J396" s="42"/>
      <c r="K396" s="42"/>
      <c r="L396" s="29"/>
      <c r="M396" s="28"/>
      <c r="O396" s="178"/>
    </row>
    <row r="397" spans="1:15" s="1" customFormat="1" ht="15.75" x14ac:dyDescent="0.25">
      <c r="A397" s="31"/>
      <c r="B397" s="31"/>
      <c r="C397" s="42"/>
      <c r="D397" s="42"/>
      <c r="E397" s="42"/>
      <c r="F397" s="42"/>
      <c r="G397" s="42"/>
      <c r="H397" s="42"/>
      <c r="I397" s="42"/>
      <c r="J397" s="42"/>
      <c r="K397" s="42"/>
      <c r="L397" s="29"/>
      <c r="M397" s="28"/>
      <c r="O397" s="178"/>
    </row>
    <row r="398" spans="1:15" s="1" customFormat="1" ht="15.75" x14ac:dyDescent="0.25">
      <c r="A398" s="31"/>
      <c r="B398" s="31"/>
      <c r="C398" s="42"/>
      <c r="D398" s="42"/>
      <c r="E398" s="42"/>
      <c r="F398" s="42"/>
      <c r="G398" s="42"/>
      <c r="H398" s="42"/>
      <c r="I398" s="42"/>
      <c r="J398" s="42"/>
      <c r="K398" s="42"/>
      <c r="L398" s="29"/>
      <c r="M398" s="28"/>
      <c r="O398" s="178"/>
    </row>
    <row r="399" spans="1:15" s="1" customFormat="1" ht="15.75" x14ac:dyDescent="0.25">
      <c r="A399" s="31"/>
      <c r="B399" s="31"/>
      <c r="C399" s="42"/>
      <c r="D399" s="42"/>
      <c r="E399" s="42"/>
      <c r="F399" s="42"/>
      <c r="G399" s="42"/>
      <c r="H399" s="42"/>
      <c r="I399" s="42"/>
      <c r="J399" s="42"/>
      <c r="K399" s="42"/>
      <c r="L399" s="29"/>
      <c r="M399" s="28"/>
      <c r="O399" s="178"/>
    </row>
    <row r="400" spans="1:15" s="1" customFormat="1" ht="15.75" x14ac:dyDescent="0.25">
      <c r="A400" s="31"/>
      <c r="B400" s="31"/>
      <c r="C400" s="42"/>
      <c r="D400" s="42"/>
      <c r="E400" s="42"/>
      <c r="F400" s="42"/>
      <c r="G400" s="42"/>
      <c r="H400" s="42"/>
      <c r="I400" s="42"/>
      <c r="J400" s="42"/>
      <c r="K400" s="42"/>
      <c r="L400" s="29"/>
      <c r="M400" s="28"/>
      <c r="O400" s="178"/>
    </row>
    <row r="401" spans="1:15" s="1" customFormat="1" ht="15.75" x14ac:dyDescent="0.25">
      <c r="A401" s="31"/>
      <c r="B401" s="31"/>
      <c r="C401" s="42"/>
      <c r="D401" s="42"/>
      <c r="E401" s="42"/>
      <c r="F401" s="42"/>
      <c r="G401" s="42"/>
      <c r="H401" s="42"/>
      <c r="I401" s="42"/>
      <c r="J401" s="42"/>
      <c r="K401" s="42"/>
      <c r="L401" s="29"/>
      <c r="M401" s="28"/>
      <c r="O401" s="178"/>
    </row>
    <row r="402" spans="1:15" s="1" customFormat="1" ht="15.75" x14ac:dyDescent="0.25">
      <c r="A402" s="31"/>
      <c r="B402" s="31"/>
      <c r="C402" s="42"/>
      <c r="D402" s="42"/>
      <c r="E402" s="42"/>
      <c r="F402" s="42"/>
      <c r="G402" s="42"/>
      <c r="H402" s="42"/>
      <c r="I402" s="42"/>
      <c r="J402" s="42"/>
      <c r="K402" s="42"/>
      <c r="L402" s="29"/>
      <c r="M402" s="28"/>
      <c r="O402" s="178"/>
    </row>
    <row r="403" spans="1:15" s="1" customFormat="1" ht="15.75" x14ac:dyDescent="0.25">
      <c r="A403" s="31"/>
      <c r="B403" s="31"/>
      <c r="C403" s="42"/>
      <c r="D403" s="42"/>
      <c r="E403" s="42"/>
      <c r="F403" s="42"/>
      <c r="G403" s="42"/>
      <c r="H403" s="42"/>
      <c r="I403" s="42"/>
      <c r="J403" s="42"/>
      <c r="K403" s="42"/>
      <c r="L403" s="29"/>
      <c r="M403" s="28"/>
      <c r="O403" s="178"/>
    </row>
    <row r="404" spans="1:15" s="1" customFormat="1" ht="15.75" x14ac:dyDescent="0.25">
      <c r="A404" s="31"/>
      <c r="B404" s="31"/>
      <c r="C404" s="42"/>
      <c r="D404" s="42"/>
      <c r="E404" s="42"/>
      <c r="F404" s="42"/>
      <c r="G404" s="42"/>
      <c r="H404" s="42"/>
      <c r="I404" s="42"/>
      <c r="J404" s="42"/>
      <c r="K404" s="42"/>
      <c r="L404" s="29"/>
      <c r="M404" s="28"/>
      <c r="O404" s="178"/>
    </row>
    <row r="405" spans="1:15" s="1" customFormat="1" ht="15.75" x14ac:dyDescent="0.25">
      <c r="A405" s="31"/>
      <c r="B405" s="31"/>
      <c r="C405" s="42"/>
      <c r="D405" s="42"/>
      <c r="E405" s="42"/>
      <c r="F405" s="42"/>
      <c r="G405" s="42"/>
      <c r="H405" s="42"/>
      <c r="I405" s="42"/>
      <c r="J405" s="42"/>
      <c r="K405" s="42"/>
      <c r="L405" s="29"/>
      <c r="M405" s="28"/>
      <c r="O405" s="178"/>
    </row>
    <row r="406" spans="1:15" s="1" customFormat="1" ht="15.75" x14ac:dyDescent="0.25">
      <c r="A406" s="31"/>
      <c r="B406" s="31"/>
      <c r="C406" s="42"/>
      <c r="D406" s="42"/>
      <c r="E406" s="42"/>
      <c r="F406" s="42"/>
      <c r="G406" s="42"/>
      <c r="H406" s="42"/>
      <c r="I406" s="42"/>
      <c r="J406" s="42"/>
      <c r="K406" s="42"/>
      <c r="L406" s="29"/>
      <c r="M406" s="28"/>
      <c r="O406" s="178"/>
    </row>
    <row r="407" spans="1:15" s="1" customFormat="1" ht="15.75" x14ac:dyDescent="0.25">
      <c r="A407" s="31"/>
      <c r="B407" s="31"/>
      <c r="C407" s="42"/>
      <c r="D407" s="42"/>
      <c r="E407" s="42"/>
      <c r="F407" s="42"/>
      <c r="G407" s="42"/>
      <c r="H407" s="42"/>
      <c r="I407" s="42"/>
      <c r="J407" s="42"/>
      <c r="K407" s="42"/>
      <c r="L407" s="29"/>
      <c r="M407" s="28"/>
      <c r="O407" s="178"/>
    </row>
    <row r="408" spans="1:15" s="1" customFormat="1" ht="15.75" x14ac:dyDescent="0.25">
      <c r="A408" s="31"/>
      <c r="B408" s="31"/>
      <c r="C408" s="42"/>
      <c r="D408" s="42"/>
      <c r="E408" s="42"/>
      <c r="F408" s="42"/>
      <c r="G408" s="42"/>
      <c r="H408" s="42"/>
      <c r="I408" s="42"/>
      <c r="J408" s="42"/>
      <c r="K408" s="42"/>
      <c r="L408" s="29"/>
      <c r="M408" s="28"/>
      <c r="O408" s="178"/>
    </row>
    <row r="409" spans="1:15" s="1" customFormat="1" ht="15.75" x14ac:dyDescent="0.25">
      <c r="A409" s="31"/>
      <c r="B409" s="31"/>
      <c r="C409" s="42"/>
      <c r="D409" s="42"/>
      <c r="E409" s="42"/>
      <c r="F409" s="42"/>
      <c r="G409" s="42"/>
      <c r="H409" s="42"/>
      <c r="I409" s="42"/>
      <c r="J409" s="42"/>
      <c r="K409" s="42"/>
      <c r="L409" s="29"/>
      <c r="M409" s="28"/>
      <c r="O409" s="178"/>
    </row>
    <row r="410" spans="1:15" s="1" customFormat="1" ht="15.75" x14ac:dyDescent="0.25">
      <c r="A410" s="31"/>
      <c r="B410" s="31"/>
      <c r="C410" s="42"/>
      <c r="D410" s="42"/>
      <c r="E410" s="42"/>
      <c r="F410" s="42"/>
      <c r="G410" s="42"/>
      <c r="H410" s="42"/>
      <c r="I410" s="42"/>
      <c r="J410" s="42"/>
      <c r="K410" s="42"/>
      <c r="L410" s="29"/>
      <c r="M410" s="28"/>
      <c r="O410" s="178"/>
    </row>
    <row r="411" spans="1:15" s="1" customFormat="1" ht="15.75" x14ac:dyDescent="0.25">
      <c r="A411" s="31"/>
      <c r="B411" s="31"/>
      <c r="C411" s="42"/>
      <c r="D411" s="42"/>
      <c r="E411" s="42"/>
      <c r="F411" s="42"/>
      <c r="G411" s="42"/>
      <c r="H411" s="42"/>
      <c r="I411" s="42"/>
      <c r="J411" s="42"/>
      <c r="K411" s="42"/>
      <c r="L411" s="29"/>
      <c r="M411" s="28"/>
      <c r="O411" s="178"/>
    </row>
    <row r="412" spans="1:15" s="1" customFormat="1" ht="15.75" x14ac:dyDescent="0.25">
      <c r="A412" s="31"/>
      <c r="B412" s="31"/>
      <c r="C412" s="42"/>
      <c r="D412" s="42"/>
      <c r="E412" s="42"/>
      <c r="F412" s="42"/>
      <c r="G412" s="42"/>
      <c r="H412" s="42"/>
      <c r="I412" s="42"/>
      <c r="J412" s="42"/>
      <c r="K412" s="42"/>
      <c r="L412" s="29"/>
      <c r="M412" s="28"/>
      <c r="O412" s="178"/>
    </row>
    <row r="413" spans="1:15" s="1" customFormat="1" ht="15.75" x14ac:dyDescent="0.25">
      <c r="A413" s="31"/>
      <c r="B413" s="31"/>
      <c r="C413" s="42"/>
      <c r="D413" s="42"/>
      <c r="E413" s="42"/>
      <c r="F413" s="42"/>
      <c r="G413" s="42"/>
      <c r="H413" s="42"/>
      <c r="I413" s="42"/>
      <c r="J413" s="42"/>
      <c r="K413" s="42"/>
      <c r="L413" s="29"/>
      <c r="M413" s="28"/>
      <c r="O413" s="178"/>
    </row>
    <row r="414" spans="1:15" s="1" customFormat="1" ht="15.75" x14ac:dyDescent="0.25">
      <c r="A414" s="31"/>
      <c r="B414" s="31"/>
      <c r="C414" s="42"/>
      <c r="D414" s="42"/>
      <c r="E414" s="42"/>
      <c r="F414" s="42"/>
      <c r="G414" s="42"/>
      <c r="H414" s="42"/>
      <c r="I414" s="42"/>
      <c r="J414" s="42"/>
      <c r="K414" s="42"/>
      <c r="L414" s="29"/>
      <c r="M414" s="28"/>
      <c r="O414" s="178"/>
    </row>
    <row r="415" spans="1:15" s="1" customFormat="1" ht="15.75" x14ac:dyDescent="0.25">
      <c r="A415" s="31"/>
      <c r="B415" s="31"/>
      <c r="C415" s="42"/>
      <c r="D415" s="42"/>
      <c r="E415" s="42"/>
      <c r="F415" s="42"/>
      <c r="G415" s="42"/>
      <c r="H415" s="42"/>
      <c r="I415" s="42"/>
      <c r="J415" s="42"/>
      <c r="K415" s="42"/>
      <c r="L415" s="29"/>
      <c r="M415" s="28"/>
      <c r="O415" s="178"/>
    </row>
    <row r="416" spans="1:15" s="1" customFormat="1" ht="15.75" x14ac:dyDescent="0.25">
      <c r="A416" s="31"/>
      <c r="B416" s="31"/>
      <c r="C416" s="42"/>
      <c r="D416" s="42"/>
      <c r="E416" s="42"/>
      <c r="F416" s="42"/>
      <c r="G416" s="42"/>
      <c r="H416" s="42"/>
      <c r="I416" s="42"/>
      <c r="J416" s="42"/>
      <c r="K416" s="42"/>
      <c r="L416" s="29"/>
      <c r="M416" s="28"/>
      <c r="O416" s="178"/>
    </row>
    <row r="417" spans="1:15" s="1" customFormat="1" ht="15.75" x14ac:dyDescent="0.25">
      <c r="A417" s="31"/>
      <c r="B417" s="31"/>
      <c r="C417" s="42"/>
      <c r="D417" s="42"/>
      <c r="E417" s="42"/>
      <c r="F417" s="42"/>
      <c r="G417" s="42"/>
      <c r="H417" s="42"/>
      <c r="I417" s="42"/>
      <c r="J417" s="42"/>
      <c r="K417" s="42"/>
      <c r="L417" s="29"/>
      <c r="M417" s="28"/>
      <c r="O417" s="178"/>
    </row>
    <row r="418" spans="1:15" s="1" customFormat="1" ht="15.75" x14ac:dyDescent="0.25">
      <c r="A418" s="31"/>
      <c r="B418" s="31"/>
      <c r="C418" s="42"/>
      <c r="D418" s="42"/>
      <c r="E418" s="42"/>
      <c r="F418" s="42"/>
      <c r="G418" s="42"/>
      <c r="H418" s="42"/>
      <c r="I418" s="42"/>
      <c r="J418" s="42"/>
      <c r="K418" s="42"/>
      <c r="L418" s="29"/>
      <c r="M418" s="28"/>
      <c r="O418" s="178"/>
    </row>
    <row r="419" spans="1:15" s="1" customFormat="1" ht="15.75" x14ac:dyDescent="0.25">
      <c r="A419" s="31"/>
      <c r="B419" s="31"/>
      <c r="C419" s="42"/>
      <c r="D419" s="42"/>
      <c r="E419" s="42"/>
      <c r="F419" s="42"/>
      <c r="G419" s="42"/>
      <c r="H419" s="42"/>
      <c r="I419" s="42"/>
      <c r="J419" s="42"/>
      <c r="K419" s="42"/>
      <c r="L419" s="29"/>
      <c r="M419" s="28"/>
      <c r="O419" s="178"/>
    </row>
    <row r="420" spans="1:15" s="1" customFormat="1" ht="15.75" x14ac:dyDescent="0.25">
      <c r="A420" s="31"/>
      <c r="B420" s="31"/>
      <c r="C420" s="42"/>
      <c r="D420" s="42"/>
      <c r="E420" s="42"/>
      <c r="F420" s="42"/>
      <c r="G420" s="42"/>
      <c r="H420" s="42"/>
      <c r="I420" s="42"/>
      <c r="J420" s="42"/>
      <c r="K420" s="42"/>
      <c r="L420" s="29"/>
      <c r="M420" s="28"/>
      <c r="O420" s="178"/>
    </row>
    <row r="421" spans="1:15" s="1" customFormat="1" ht="15.75" x14ac:dyDescent="0.25">
      <c r="A421" s="31"/>
      <c r="B421" s="31"/>
      <c r="C421" s="42"/>
      <c r="D421" s="42"/>
      <c r="E421" s="42"/>
      <c r="F421" s="42"/>
      <c r="G421" s="42"/>
      <c r="H421" s="42"/>
      <c r="I421" s="42"/>
      <c r="J421" s="42"/>
      <c r="K421" s="42"/>
      <c r="L421" s="29"/>
      <c r="M421" s="28"/>
      <c r="O421" s="178"/>
    </row>
    <row r="422" spans="1:15" s="1" customFormat="1" ht="15.75" x14ac:dyDescent="0.25">
      <c r="A422" s="31"/>
      <c r="B422" s="31"/>
      <c r="C422" s="42"/>
      <c r="D422" s="42"/>
      <c r="E422" s="42"/>
      <c r="F422" s="42"/>
      <c r="G422" s="42"/>
      <c r="H422" s="42"/>
      <c r="I422" s="42"/>
      <c r="J422" s="42"/>
      <c r="K422" s="42"/>
      <c r="L422" s="29"/>
      <c r="M422" s="28"/>
      <c r="O422" s="178"/>
    </row>
    <row r="423" spans="1:15" s="1" customFormat="1" ht="15.75" x14ac:dyDescent="0.25">
      <c r="A423" s="31"/>
      <c r="B423" s="31"/>
      <c r="C423" s="42"/>
      <c r="D423" s="42"/>
      <c r="E423" s="42"/>
      <c r="F423" s="42"/>
      <c r="G423" s="42"/>
      <c r="H423" s="42"/>
      <c r="I423" s="42"/>
      <c r="J423" s="42"/>
      <c r="K423" s="42"/>
      <c r="L423" s="29"/>
      <c r="M423" s="28"/>
      <c r="O423" s="178"/>
    </row>
    <row r="424" spans="1:15" s="1" customFormat="1" ht="15.75" x14ac:dyDescent="0.25">
      <c r="A424" s="31"/>
      <c r="B424" s="31"/>
      <c r="C424" s="42"/>
      <c r="D424" s="42"/>
      <c r="E424" s="42"/>
      <c r="F424" s="42"/>
      <c r="G424" s="42"/>
      <c r="H424" s="42"/>
      <c r="I424" s="42"/>
      <c r="J424" s="42"/>
      <c r="K424" s="42"/>
      <c r="L424" s="29"/>
      <c r="M424" s="28"/>
      <c r="O424" s="178"/>
    </row>
    <row r="425" spans="1:15" s="1" customFormat="1" ht="15.75" x14ac:dyDescent="0.25">
      <c r="A425" s="31"/>
      <c r="B425" s="31"/>
      <c r="C425" s="42"/>
      <c r="D425" s="42"/>
      <c r="E425" s="42"/>
      <c r="F425" s="42"/>
      <c r="G425" s="42"/>
      <c r="H425" s="42"/>
      <c r="I425" s="42"/>
      <c r="J425" s="42"/>
      <c r="K425" s="42"/>
      <c r="L425" s="29"/>
      <c r="M425" s="28"/>
      <c r="O425" s="178"/>
    </row>
    <row r="426" spans="1:15" s="1" customFormat="1" ht="15.75" x14ac:dyDescent="0.25">
      <c r="A426" s="31"/>
      <c r="B426" s="31"/>
      <c r="C426" s="42"/>
      <c r="D426" s="42"/>
      <c r="E426" s="42"/>
      <c r="F426" s="42"/>
      <c r="G426" s="42"/>
      <c r="H426" s="42"/>
      <c r="I426" s="42"/>
      <c r="J426" s="42"/>
      <c r="K426" s="42"/>
      <c r="L426" s="29"/>
      <c r="M426" s="28"/>
      <c r="O426" s="178"/>
    </row>
    <row r="427" spans="1:15" s="1" customFormat="1" ht="15.75" x14ac:dyDescent="0.25">
      <c r="A427" s="31"/>
      <c r="B427" s="31"/>
      <c r="C427" s="42"/>
      <c r="D427" s="42"/>
      <c r="E427" s="42"/>
      <c r="F427" s="42"/>
      <c r="G427" s="42"/>
      <c r="H427" s="42"/>
      <c r="I427" s="42"/>
      <c r="J427" s="42"/>
      <c r="K427" s="42"/>
      <c r="L427" s="29"/>
      <c r="M427" s="28"/>
      <c r="O427" s="178"/>
    </row>
    <row r="428" spans="1:15" s="1" customFormat="1" ht="15.75" x14ac:dyDescent="0.25">
      <c r="A428" s="31"/>
      <c r="B428" s="31"/>
      <c r="C428" s="42"/>
      <c r="D428" s="42"/>
      <c r="E428" s="42"/>
      <c r="F428" s="42"/>
      <c r="G428" s="42"/>
      <c r="H428" s="42"/>
      <c r="I428" s="42"/>
      <c r="J428" s="42"/>
      <c r="K428" s="42"/>
      <c r="L428" s="29"/>
      <c r="M428" s="28"/>
      <c r="O428" s="178"/>
    </row>
    <row r="429" spans="1:15" s="1" customFormat="1" ht="15.75" x14ac:dyDescent="0.25">
      <c r="A429" s="31"/>
      <c r="B429" s="31"/>
      <c r="C429" s="42"/>
      <c r="D429" s="42"/>
      <c r="E429" s="42"/>
      <c r="F429" s="42"/>
      <c r="G429" s="42"/>
      <c r="H429" s="42"/>
      <c r="I429" s="42"/>
      <c r="J429" s="42"/>
      <c r="K429" s="42"/>
      <c r="L429" s="29"/>
      <c r="M429" s="28"/>
      <c r="O429" s="178"/>
    </row>
    <row r="430" spans="1:15" s="1" customFormat="1" ht="15.75" x14ac:dyDescent="0.25">
      <c r="A430" s="31"/>
      <c r="B430" s="31"/>
      <c r="C430" s="42"/>
      <c r="D430" s="42"/>
      <c r="E430" s="42"/>
      <c r="F430" s="42"/>
      <c r="G430" s="42"/>
      <c r="H430" s="42"/>
      <c r="I430" s="42"/>
      <c r="J430" s="42"/>
      <c r="K430" s="42"/>
      <c r="L430" s="29"/>
      <c r="M430" s="28"/>
      <c r="O430" s="178"/>
    </row>
    <row r="431" spans="1:15" s="1" customFormat="1" ht="15.75" x14ac:dyDescent="0.25">
      <c r="A431" s="31"/>
      <c r="B431" s="31"/>
      <c r="C431" s="42"/>
      <c r="D431" s="42"/>
      <c r="E431" s="42"/>
      <c r="F431" s="42"/>
      <c r="G431" s="42"/>
      <c r="H431" s="42"/>
      <c r="I431" s="42"/>
      <c r="J431" s="42"/>
      <c r="K431" s="42"/>
      <c r="L431" s="29"/>
      <c r="M431" s="28"/>
      <c r="O431" s="178"/>
    </row>
    <row r="432" spans="1:15" s="1" customFormat="1" ht="15.75" x14ac:dyDescent="0.25">
      <c r="A432" s="31"/>
      <c r="B432" s="31"/>
      <c r="C432" s="42"/>
      <c r="D432" s="42"/>
      <c r="E432" s="42"/>
      <c r="F432" s="42"/>
      <c r="G432" s="42"/>
      <c r="H432" s="42"/>
      <c r="I432" s="42"/>
      <c r="J432" s="42"/>
      <c r="K432" s="42"/>
      <c r="L432" s="29"/>
      <c r="M432" s="28"/>
      <c r="O432" s="178"/>
    </row>
    <row r="433" spans="1:15" s="1" customFormat="1" ht="15.75" x14ac:dyDescent="0.25">
      <c r="A433" s="31"/>
      <c r="B433" s="31"/>
      <c r="C433" s="42"/>
      <c r="D433" s="42"/>
      <c r="E433" s="42"/>
      <c r="F433" s="42"/>
      <c r="G433" s="42"/>
      <c r="H433" s="42"/>
      <c r="I433" s="42"/>
      <c r="J433" s="42"/>
      <c r="K433" s="42"/>
      <c r="L433" s="29"/>
      <c r="M433" s="28"/>
      <c r="O433" s="178"/>
    </row>
    <row r="434" spans="1:15" s="1" customFormat="1" ht="15.75" x14ac:dyDescent="0.25">
      <c r="A434" s="31"/>
      <c r="B434" s="31"/>
      <c r="C434" s="42"/>
      <c r="D434" s="42"/>
      <c r="E434" s="42"/>
      <c r="F434" s="42"/>
      <c r="G434" s="42"/>
      <c r="H434" s="42"/>
      <c r="I434" s="42"/>
      <c r="J434" s="42"/>
      <c r="K434" s="42"/>
      <c r="L434" s="29"/>
      <c r="M434" s="28"/>
      <c r="O434" s="178"/>
    </row>
    <row r="435" spans="1:15" s="1" customFormat="1" ht="15.75" x14ac:dyDescent="0.25">
      <c r="A435" s="31"/>
      <c r="B435" s="31"/>
      <c r="C435" s="42"/>
      <c r="D435" s="42"/>
      <c r="E435" s="42"/>
      <c r="F435" s="42"/>
      <c r="G435" s="42"/>
      <c r="H435" s="42"/>
      <c r="I435" s="42"/>
      <c r="J435" s="42"/>
      <c r="K435" s="42"/>
      <c r="L435" s="29"/>
      <c r="M435" s="28"/>
      <c r="O435" s="178"/>
    </row>
    <row r="436" spans="1:15" s="1" customFormat="1" ht="15.75" x14ac:dyDescent="0.25">
      <c r="A436" s="31"/>
      <c r="B436" s="31"/>
      <c r="C436" s="42"/>
      <c r="D436" s="42"/>
      <c r="E436" s="42"/>
      <c r="F436" s="42"/>
      <c r="G436" s="42"/>
      <c r="H436" s="42"/>
      <c r="I436" s="42"/>
      <c r="J436" s="42"/>
      <c r="K436" s="42"/>
      <c r="L436" s="29"/>
      <c r="M436" s="28"/>
      <c r="O436" s="178"/>
    </row>
    <row r="437" spans="1:15" s="1" customFormat="1" ht="15.75" x14ac:dyDescent="0.25">
      <c r="A437" s="31"/>
      <c r="B437" s="31"/>
      <c r="C437" s="42"/>
      <c r="D437" s="42"/>
      <c r="E437" s="42"/>
      <c r="F437" s="42"/>
      <c r="G437" s="42"/>
      <c r="H437" s="42"/>
      <c r="I437" s="42"/>
      <c r="J437" s="42"/>
      <c r="K437" s="42"/>
      <c r="L437" s="29"/>
      <c r="M437" s="28"/>
      <c r="O437" s="178"/>
    </row>
    <row r="438" spans="1:15" s="1" customFormat="1" ht="15.75" x14ac:dyDescent="0.25">
      <c r="A438" s="31"/>
      <c r="B438" s="31"/>
      <c r="C438" s="42"/>
      <c r="D438" s="42"/>
      <c r="E438" s="42"/>
      <c r="F438" s="42"/>
      <c r="G438" s="42"/>
      <c r="H438" s="42"/>
      <c r="I438" s="42"/>
      <c r="J438" s="42"/>
      <c r="K438" s="42"/>
      <c r="L438" s="29"/>
      <c r="M438" s="28"/>
      <c r="O438" s="178"/>
    </row>
    <row r="439" spans="1:15" s="1" customFormat="1" ht="15.75" x14ac:dyDescent="0.25">
      <c r="A439" s="31"/>
      <c r="B439" s="31"/>
      <c r="C439" s="42"/>
      <c r="D439" s="42"/>
      <c r="E439" s="42"/>
      <c r="F439" s="42"/>
      <c r="G439" s="42"/>
      <c r="H439" s="42"/>
      <c r="I439" s="42"/>
      <c r="J439" s="42"/>
      <c r="K439" s="42"/>
      <c r="L439" s="29"/>
      <c r="M439" s="28"/>
      <c r="O439" s="178"/>
    </row>
    <row r="440" spans="1:15" s="1" customFormat="1" ht="15.75" x14ac:dyDescent="0.25">
      <c r="A440" s="31"/>
      <c r="B440" s="31"/>
      <c r="C440" s="42"/>
      <c r="D440" s="42"/>
      <c r="E440" s="42"/>
      <c r="F440" s="42"/>
      <c r="G440" s="42"/>
      <c r="H440" s="42"/>
      <c r="I440" s="42"/>
      <c r="J440" s="42"/>
      <c r="K440" s="42"/>
      <c r="L440" s="29"/>
      <c r="M440" s="28"/>
      <c r="O440" s="178"/>
    </row>
    <row r="441" spans="1:15" s="1" customFormat="1" ht="15.75" x14ac:dyDescent="0.25">
      <c r="A441" s="31"/>
      <c r="B441" s="31"/>
      <c r="C441" s="42"/>
      <c r="D441" s="42"/>
      <c r="E441" s="42"/>
      <c r="F441" s="42"/>
      <c r="G441" s="42"/>
      <c r="H441" s="42"/>
      <c r="I441" s="42"/>
      <c r="J441" s="42"/>
      <c r="K441" s="42"/>
      <c r="L441" s="29"/>
      <c r="M441" s="28"/>
      <c r="O441" s="178"/>
    </row>
    <row r="442" spans="1:15" s="1" customFormat="1" ht="15.75" x14ac:dyDescent="0.25">
      <c r="A442" s="31"/>
      <c r="B442" s="31"/>
      <c r="C442" s="42"/>
      <c r="D442" s="42"/>
      <c r="E442" s="42"/>
      <c r="F442" s="42"/>
      <c r="G442" s="42"/>
      <c r="H442" s="42"/>
      <c r="I442" s="42"/>
      <c r="J442" s="42"/>
      <c r="K442" s="42"/>
      <c r="L442" s="29"/>
      <c r="M442" s="28"/>
      <c r="O442" s="178"/>
    </row>
    <row r="443" spans="1:15" s="1" customFormat="1" ht="15.75" x14ac:dyDescent="0.25">
      <c r="A443" s="31"/>
      <c r="B443" s="31"/>
      <c r="C443" s="42"/>
      <c r="D443" s="42"/>
      <c r="E443" s="42"/>
      <c r="F443" s="42"/>
      <c r="G443" s="42"/>
      <c r="H443" s="42"/>
      <c r="I443" s="42"/>
      <c r="J443" s="42"/>
      <c r="K443" s="42"/>
      <c r="L443" s="29"/>
      <c r="M443" s="28"/>
      <c r="O443" s="178"/>
    </row>
    <row r="444" spans="1:15" s="1" customFormat="1" ht="15.75" x14ac:dyDescent="0.25">
      <c r="A444" s="31"/>
      <c r="B444" s="31"/>
      <c r="C444" s="42"/>
      <c r="D444" s="42"/>
      <c r="E444" s="42"/>
      <c r="F444" s="42"/>
      <c r="G444" s="42"/>
      <c r="H444" s="42"/>
      <c r="I444" s="42"/>
      <c r="J444" s="42"/>
      <c r="K444" s="42"/>
      <c r="L444" s="29"/>
      <c r="M444" s="28"/>
      <c r="O444" s="178"/>
    </row>
    <row r="445" spans="1:15" s="1" customFormat="1" ht="15.75" x14ac:dyDescent="0.25">
      <c r="A445" s="28"/>
      <c r="B445" s="28"/>
      <c r="C445" s="42"/>
      <c r="D445" s="42"/>
      <c r="E445" s="42"/>
      <c r="F445" s="42"/>
      <c r="G445" s="42"/>
      <c r="H445" s="42"/>
      <c r="I445" s="42"/>
      <c r="J445" s="42"/>
      <c r="K445" s="42"/>
      <c r="L445" s="29"/>
      <c r="M445" s="28"/>
      <c r="O445" s="178"/>
    </row>
    <row r="446" spans="1:15" s="1" customFormat="1" ht="15.75" x14ac:dyDescent="0.25">
      <c r="A446" s="28"/>
      <c r="B446" s="28"/>
      <c r="C446" s="42"/>
      <c r="D446" s="42"/>
      <c r="E446" s="42"/>
      <c r="F446" s="42"/>
      <c r="G446" s="42"/>
      <c r="H446" s="42"/>
      <c r="I446" s="42"/>
      <c r="J446" s="42"/>
      <c r="K446" s="42"/>
      <c r="L446" s="29"/>
      <c r="M446" s="28"/>
      <c r="O446" s="178"/>
    </row>
    <row r="447" spans="1:15" s="1" customFormat="1" ht="15.75" x14ac:dyDescent="0.25">
      <c r="A447" s="28"/>
      <c r="B447" s="28"/>
      <c r="C447" s="42"/>
      <c r="D447" s="42"/>
      <c r="E447" s="42"/>
      <c r="F447" s="42"/>
      <c r="G447" s="42"/>
      <c r="H447" s="42"/>
      <c r="I447" s="42"/>
      <c r="J447" s="42"/>
      <c r="K447" s="42"/>
      <c r="L447" s="29"/>
      <c r="M447" s="28"/>
      <c r="O447" s="178"/>
    </row>
    <row r="448" spans="1:15" s="1" customFormat="1" ht="15.75" x14ac:dyDescent="0.25">
      <c r="A448" s="28"/>
      <c r="B448" s="28"/>
      <c r="C448" s="42"/>
      <c r="D448" s="42"/>
      <c r="E448" s="42"/>
      <c r="F448" s="42"/>
      <c r="G448" s="42"/>
      <c r="H448" s="42"/>
      <c r="I448" s="42"/>
      <c r="J448" s="42"/>
      <c r="K448" s="42"/>
      <c r="L448" s="29"/>
      <c r="M448" s="28"/>
      <c r="O448" s="178"/>
    </row>
    <row r="449" spans="1:15" s="1" customFormat="1" ht="15.75" x14ac:dyDescent="0.25">
      <c r="A449" s="28"/>
      <c r="B449" s="28"/>
      <c r="C449" s="42"/>
      <c r="D449" s="42"/>
      <c r="E449" s="42"/>
      <c r="F449" s="42"/>
      <c r="G449" s="42"/>
      <c r="H449" s="42"/>
      <c r="I449" s="42"/>
      <c r="J449" s="42"/>
      <c r="K449" s="42"/>
      <c r="L449" s="29"/>
      <c r="M449" s="28"/>
      <c r="O449" s="178"/>
    </row>
    <row r="450" spans="1:15" s="1" customFormat="1" ht="15.75" x14ac:dyDescent="0.25">
      <c r="A450" s="28"/>
      <c r="B450" s="28"/>
      <c r="C450" s="42"/>
      <c r="D450" s="42"/>
      <c r="E450" s="42"/>
      <c r="F450" s="42"/>
      <c r="G450" s="42"/>
      <c r="H450" s="42"/>
      <c r="I450" s="42"/>
      <c r="J450" s="42"/>
      <c r="K450" s="42"/>
      <c r="L450" s="29"/>
      <c r="M450" s="28"/>
      <c r="O450" s="178"/>
    </row>
    <row r="451" spans="1:15" x14ac:dyDescent="0.3">
      <c r="C451" s="42"/>
      <c r="D451" s="42"/>
      <c r="E451" s="42"/>
      <c r="F451" s="42"/>
      <c r="G451" s="42"/>
      <c r="H451" s="42"/>
      <c r="I451" s="42"/>
      <c r="J451" s="42"/>
      <c r="K451" s="42"/>
    </row>
    <row r="452" spans="1:15" x14ac:dyDescent="0.3">
      <c r="C452" s="42"/>
      <c r="D452" s="42"/>
      <c r="E452" s="42"/>
      <c r="F452" s="42"/>
      <c r="G452" s="42"/>
      <c r="H452" s="42"/>
      <c r="I452" s="42"/>
      <c r="J452" s="42"/>
      <c r="K452" s="42"/>
    </row>
    <row r="453" spans="1:15" x14ac:dyDescent="0.3">
      <c r="C453" s="42"/>
      <c r="D453" s="42"/>
      <c r="E453" s="42"/>
      <c r="F453" s="42"/>
      <c r="G453" s="42"/>
      <c r="H453" s="42"/>
      <c r="I453" s="42"/>
      <c r="J453" s="42"/>
      <c r="K453" s="42"/>
    </row>
    <row r="454" spans="1:15" x14ac:dyDescent="0.3">
      <c r="C454" s="42"/>
      <c r="D454" s="42"/>
      <c r="E454" s="42"/>
      <c r="F454" s="42"/>
      <c r="G454" s="42"/>
      <c r="H454" s="42"/>
      <c r="I454" s="42"/>
      <c r="J454" s="42"/>
      <c r="K454" s="42"/>
    </row>
    <row r="455" spans="1:15" x14ac:dyDescent="0.3">
      <c r="C455" s="42"/>
      <c r="D455" s="42"/>
      <c r="E455" s="42"/>
      <c r="F455" s="42"/>
      <c r="G455" s="42"/>
      <c r="H455" s="42"/>
      <c r="I455" s="42"/>
      <c r="J455" s="42"/>
      <c r="K455" s="42"/>
    </row>
    <row r="456" spans="1:15" x14ac:dyDescent="0.3">
      <c r="C456" s="42"/>
      <c r="D456" s="42"/>
      <c r="E456" s="42"/>
      <c r="F456" s="42"/>
      <c r="G456" s="42"/>
      <c r="H456" s="42"/>
      <c r="I456" s="42"/>
      <c r="J456" s="42"/>
      <c r="K456" s="42"/>
    </row>
    <row r="457" spans="1:15" x14ac:dyDescent="0.3">
      <c r="C457" s="42"/>
      <c r="D457" s="42"/>
      <c r="E457" s="42"/>
      <c r="F457" s="42"/>
      <c r="G457" s="42"/>
      <c r="H457" s="42"/>
      <c r="I457" s="42"/>
      <c r="J457" s="42"/>
      <c r="K457" s="42"/>
    </row>
    <row r="458" spans="1:15" x14ac:dyDescent="0.3">
      <c r="C458" s="42"/>
      <c r="D458" s="42"/>
      <c r="E458" s="42"/>
      <c r="F458" s="42"/>
      <c r="G458" s="42"/>
      <c r="H458" s="42"/>
      <c r="I458" s="42"/>
      <c r="J458" s="42"/>
      <c r="K458" s="42"/>
    </row>
    <row r="459" spans="1:15" x14ac:dyDescent="0.3">
      <c r="C459" s="42"/>
      <c r="D459" s="42"/>
      <c r="E459" s="42"/>
      <c r="F459" s="42"/>
      <c r="G459" s="42"/>
      <c r="H459" s="42"/>
      <c r="I459" s="42"/>
      <c r="J459" s="42"/>
      <c r="K459" s="42"/>
    </row>
    <row r="460" spans="1:15" x14ac:dyDescent="0.3">
      <c r="C460" s="42"/>
      <c r="D460" s="42"/>
      <c r="E460" s="42"/>
      <c r="F460" s="42"/>
      <c r="G460" s="42"/>
      <c r="H460" s="42"/>
      <c r="I460" s="42"/>
      <c r="J460" s="42"/>
      <c r="K460" s="42"/>
    </row>
    <row r="461" spans="1:15" x14ac:dyDescent="0.3">
      <c r="C461" s="42"/>
      <c r="D461" s="42"/>
      <c r="E461" s="42"/>
      <c r="F461" s="42"/>
      <c r="G461" s="42"/>
      <c r="H461" s="42"/>
      <c r="I461" s="42"/>
      <c r="J461" s="42"/>
      <c r="K461" s="42"/>
    </row>
    <row r="462" spans="1:15" x14ac:dyDescent="0.3">
      <c r="C462" s="42"/>
      <c r="D462" s="42"/>
      <c r="E462" s="42"/>
      <c r="F462" s="42"/>
      <c r="G462" s="42"/>
      <c r="H462" s="42"/>
      <c r="I462" s="42"/>
      <c r="J462" s="42"/>
      <c r="K462" s="42"/>
    </row>
    <row r="463" spans="1:15" x14ac:dyDescent="0.3">
      <c r="C463" s="42"/>
      <c r="D463" s="42"/>
      <c r="E463" s="42"/>
      <c r="F463" s="42"/>
      <c r="G463" s="42"/>
      <c r="H463" s="42"/>
      <c r="I463" s="42"/>
      <c r="J463" s="42"/>
      <c r="K463" s="42"/>
    </row>
    <row r="464" spans="1:15" x14ac:dyDescent="0.3">
      <c r="C464" s="42"/>
      <c r="D464" s="42"/>
      <c r="E464" s="42"/>
      <c r="F464" s="42"/>
      <c r="G464" s="42"/>
      <c r="H464" s="42"/>
      <c r="I464" s="42"/>
      <c r="J464" s="42"/>
      <c r="K464" s="42"/>
    </row>
    <row r="465" spans="3:11" x14ac:dyDescent="0.3">
      <c r="C465" s="42"/>
      <c r="D465" s="42"/>
      <c r="E465" s="42"/>
      <c r="F465" s="42"/>
      <c r="G465" s="42"/>
      <c r="H465" s="42"/>
      <c r="I465" s="42"/>
      <c r="J465" s="42"/>
      <c r="K465" s="42"/>
    </row>
    <row r="466" spans="3:11" x14ac:dyDescent="0.3">
      <c r="C466" s="42"/>
      <c r="D466" s="42"/>
      <c r="E466" s="42"/>
      <c r="F466" s="42"/>
      <c r="G466" s="42"/>
      <c r="H466" s="42"/>
      <c r="I466" s="42"/>
      <c r="J466" s="42"/>
      <c r="K466" s="42"/>
    </row>
    <row r="467" spans="3:11" x14ac:dyDescent="0.3">
      <c r="C467" s="42"/>
      <c r="D467" s="42"/>
      <c r="E467" s="42"/>
      <c r="F467" s="42"/>
      <c r="G467" s="42"/>
      <c r="H467" s="42"/>
      <c r="I467" s="42"/>
      <c r="J467" s="42"/>
      <c r="K467" s="42"/>
    </row>
    <row r="468" spans="3:11" x14ac:dyDescent="0.3">
      <c r="C468" s="42"/>
      <c r="D468" s="42"/>
      <c r="E468" s="42"/>
      <c r="F468" s="42"/>
      <c r="G468" s="42"/>
      <c r="H468" s="42"/>
      <c r="I468" s="42"/>
      <c r="J468" s="42"/>
      <c r="K468" s="42"/>
    </row>
    <row r="469" spans="3:11" x14ac:dyDescent="0.3">
      <c r="C469" s="42"/>
      <c r="D469" s="42"/>
      <c r="E469" s="42"/>
      <c r="F469" s="42"/>
      <c r="G469" s="42"/>
      <c r="H469" s="42"/>
      <c r="I469" s="42"/>
      <c r="J469" s="42"/>
      <c r="K469" s="42"/>
    </row>
    <row r="470" spans="3:11" x14ac:dyDescent="0.3">
      <c r="C470" s="42"/>
      <c r="D470" s="42"/>
      <c r="E470" s="42"/>
      <c r="F470" s="42"/>
      <c r="G470" s="42"/>
      <c r="H470" s="42"/>
      <c r="I470" s="42"/>
      <c r="J470" s="42"/>
      <c r="K470" s="42"/>
    </row>
    <row r="471" spans="3:11" x14ac:dyDescent="0.3">
      <c r="C471" s="42"/>
      <c r="D471" s="42"/>
      <c r="E471" s="42"/>
      <c r="F471" s="42"/>
      <c r="G471" s="42"/>
      <c r="H471" s="42"/>
      <c r="I471" s="42"/>
      <c r="J471" s="42"/>
      <c r="K471" s="42"/>
    </row>
    <row r="472" spans="3:11" x14ac:dyDescent="0.3">
      <c r="C472" s="42"/>
      <c r="D472" s="42"/>
      <c r="E472" s="42"/>
      <c r="F472" s="42"/>
      <c r="G472" s="42"/>
      <c r="H472" s="42"/>
      <c r="I472" s="42"/>
      <c r="J472" s="42"/>
      <c r="K472" s="42"/>
    </row>
    <row r="473" spans="3:11" x14ac:dyDescent="0.3">
      <c r="C473" s="42"/>
      <c r="D473" s="42"/>
      <c r="E473" s="42"/>
      <c r="F473" s="42"/>
      <c r="G473" s="42"/>
      <c r="H473" s="42"/>
      <c r="I473" s="42"/>
      <c r="J473" s="42"/>
      <c r="K473" s="42"/>
    </row>
    <row r="474" spans="3:11" x14ac:dyDescent="0.3">
      <c r="C474" s="42"/>
      <c r="D474" s="42"/>
      <c r="E474" s="42"/>
      <c r="F474" s="42"/>
      <c r="G474" s="42"/>
      <c r="H474" s="42"/>
      <c r="I474" s="42"/>
      <c r="J474" s="42"/>
      <c r="K474" s="42"/>
    </row>
    <row r="475" spans="3:11" x14ac:dyDescent="0.3">
      <c r="C475" s="42"/>
      <c r="D475" s="42"/>
      <c r="E475" s="42"/>
      <c r="F475" s="42"/>
      <c r="G475" s="42"/>
      <c r="H475" s="42"/>
      <c r="I475" s="42"/>
      <c r="J475" s="42"/>
      <c r="K475" s="42"/>
    </row>
    <row r="476" spans="3:11" x14ac:dyDescent="0.3">
      <c r="C476" s="42"/>
      <c r="D476" s="42"/>
      <c r="E476" s="42"/>
      <c r="F476" s="42"/>
      <c r="G476" s="42"/>
      <c r="H476" s="42"/>
      <c r="I476" s="42"/>
      <c r="J476" s="42"/>
      <c r="K476" s="42"/>
    </row>
    <row r="477" spans="3:11" x14ac:dyDescent="0.3">
      <c r="C477" s="42"/>
      <c r="D477" s="42"/>
      <c r="E477" s="42"/>
      <c r="F477" s="42"/>
      <c r="G477" s="42"/>
      <c r="H477" s="42"/>
      <c r="I477" s="42"/>
      <c r="J477" s="42"/>
      <c r="K477" s="42"/>
    </row>
    <row r="478" spans="3:11" x14ac:dyDescent="0.3">
      <c r="C478" s="42"/>
      <c r="D478" s="42"/>
      <c r="E478" s="42"/>
      <c r="F478" s="42"/>
      <c r="G478" s="42"/>
      <c r="H478" s="42"/>
      <c r="I478" s="42"/>
      <c r="J478" s="42"/>
      <c r="K478" s="42"/>
    </row>
    <row r="479" spans="3:11" x14ac:dyDescent="0.3">
      <c r="C479" s="42"/>
      <c r="D479" s="42"/>
      <c r="E479" s="42"/>
      <c r="F479" s="42"/>
      <c r="G479" s="42"/>
      <c r="H479" s="42"/>
      <c r="I479" s="42"/>
      <c r="J479" s="42"/>
      <c r="K479" s="42"/>
    </row>
    <row r="480" spans="3:11" x14ac:dyDescent="0.3">
      <c r="C480" s="42"/>
      <c r="D480" s="42"/>
      <c r="E480" s="42"/>
      <c r="F480" s="42"/>
      <c r="G480" s="42"/>
      <c r="H480" s="42"/>
      <c r="I480" s="42"/>
      <c r="J480" s="42"/>
      <c r="K480" s="42"/>
    </row>
    <row r="481" spans="3:11" x14ac:dyDescent="0.3">
      <c r="C481" s="42"/>
      <c r="D481" s="42"/>
      <c r="E481" s="42"/>
      <c r="F481" s="42"/>
      <c r="G481" s="42"/>
      <c r="H481" s="42"/>
      <c r="I481" s="42"/>
      <c r="J481" s="42"/>
      <c r="K481" s="42"/>
    </row>
    <row r="482" spans="3:11" x14ac:dyDescent="0.3">
      <c r="C482" s="42"/>
      <c r="D482" s="42"/>
      <c r="E482" s="42"/>
      <c r="F482" s="42"/>
      <c r="G482" s="42"/>
      <c r="H482" s="42"/>
      <c r="I482" s="42"/>
      <c r="J482" s="42"/>
      <c r="K482" s="42"/>
    </row>
    <row r="483" spans="3:11" x14ac:dyDescent="0.3">
      <c r="C483" s="42"/>
      <c r="D483" s="42"/>
      <c r="E483" s="42"/>
      <c r="F483" s="42"/>
      <c r="G483" s="42"/>
      <c r="H483" s="42"/>
      <c r="I483" s="42"/>
      <c r="J483" s="42"/>
      <c r="K483" s="42"/>
    </row>
    <row r="484" spans="3:11" x14ac:dyDescent="0.3">
      <c r="C484" s="42"/>
      <c r="D484" s="42"/>
      <c r="E484" s="42"/>
      <c r="F484" s="42"/>
      <c r="G484" s="42"/>
      <c r="H484" s="42"/>
      <c r="I484" s="42"/>
      <c r="J484" s="42"/>
      <c r="K484" s="42"/>
    </row>
    <row r="485" spans="3:11" x14ac:dyDescent="0.3">
      <c r="C485" s="42"/>
      <c r="D485" s="42"/>
      <c r="E485" s="42"/>
      <c r="F485" s="42"/>
      <c r="G485" s="42"/>
      <c r="H485" s="42"/>
      <c r="I485" s="42"/>
      <c r="J485" s="42"/>
      <c r="K485" s="42"/>
    </row>
    <row r="486" spans="3:11" x14ac:dyDescent="0.3">
      <c r="C486" s="42"/>
      <c r="D486" s="42"/>
      <c r="E486" s="42"/>
      <c r="F486" s="42"/>
      <c r="G486" s="42"/>
      <c r="H486" s="42"/>
      <c r="I486" s="42"/>
      <c r="J486" s="42"/>
      <c r="K486" s="42"/>
    </row>
    <row r="487" spans="3:11" x14ac:dyDescent="0.3">
      <c r="C487" s="42"/>
      <c r="D487" s="42"/>
      <c r="E487" s="42"/>
      <c r="F487" s="42"/>
      <c r="G487" s="42"/>
      <c r="H487" s="42"/>
      <c r="I487" s="42"/>
      <c r="J487" s="42"/>
      <c r="K487" s="42"/>
    </row>
    <row r="488" spans="3:11" x14ac:dyDescent="0.3">
      <c r="C488" s="42"/>
      <c r="D488" s="42"/>
      <c r="E488" s="42"/>
      <c r="F488" s="42"/>
      <c r="G488" s="42"/>
      <c r="H488" s="42"/>
      <c r="I488" s="42"/>
      <c r="J488" s="42"/>
      <c r="K488" s="42"/>
    </row>
    <row r="489" spans="3:11" x14ac:dyDescent="0.3">
      <c r="C489" s="42"/>
      <c r="D489" s="42"/>
      <c r="E489" s="42"/>
      <c r="F489" s="42"/>
      <c r="G489" s="42"/>
      <c r="H489" s="42"/>
      <c r="I489" s="42"/>
      <c r="J489" s="42"/>
      <c r="K489" s="42"/>
    </row>
    <row r="490" spans="3:11" x14ac:dyDescent="0.3">
      <c r="C490" s="42"/>
      <c r="D490" s="42"/>
      <c r="E490" s="42"/>
      <c r="F490" s="42"/>
      <c r="G490" s="42"/>
      <c r="H490" s="42"/>
      <c r="I490" s="42"/>
      <c r="J490" s="42"/>
      <c r="K490" s="42"/>
    </row>
    <row r="491" spans="3:11" x14ac:dyDescent="0.3">
      <c r="C491" s="42"/>
      <c r="D491" s="42"/>
      <c r="E491" s="42"/>
      <c r="F491" s="42"/>
      <c r="G491" s="42"/>
      <c r="H491" s="42"/>
      <c r="I491" s="42"/>
      <c r="J491" s="42"/>
      <c r="K491" s="42"/>
    </row>
    <row r="492" spans="3:11" x14ac:dyDescent="0.3">
      <c r="C492" s="42"/>
      <c r="D492" s="42"/>
      <c r="E492" s="42"/>
      <c r="F492" s="42"/>
      <c r="G492" s="42"/>
      <c r="H492" s="42"/>
      <c r="I492" s="42"/>
      <c r="J492" s="42"/>
      <c r="K492" s="42"/>
    </row>
    <row r="493" spans="3:11" x14ac:dyDescent="0.3">
      <c r="C493" s="42"/>
      <c r="D493" s="42"/>
      <c r="E493" s="42"/>
      <c r="F493" s="42"/>
      <c r="G493" s="42"/>
      <c r="H493" s="42"/>
      <c r="I493" s="42"/>
      <c r="J493" s="42"/>
      <c r="K493" s="42"/>
    </row>
    <row r="494" spans="3:11" x14ac:dyDescent="0.3">
      <c r="C494" s="42"/>
      <c r="D494" s="42"/>
      <c r="E494" s="42"/>
      <c r="F494" s="42"/>
      <c r="G494" s="42"/>
      <c r="H494" s="42"/>
      <c r="I494" s="42"/>
      <c r="J494" s="42"/>
      <c r="K494" s="42"/>
    </row>
    <row r="495" spans="3:11" x14ac:dyDescent="0.3">
      <c r="C495" s="42"/>
      <c r="D495" s="42"/>
      <c r="E495" s="42"/>
      <c r="F495" s="42"/>
      <c r="G495" s="42"/>
      <c r="H495" s="42"/>
      <c r="I495" s="42"/>
      <c r="J495" s="42"/>
      <c r="K495" s="42"/>
    </row>
    <row r="496" spans="3:11" x14ac:dyDescent="0.3">
      <c r="C496" s="42"/>
      <c r="D496" s="42"/>
      <c r="E496" s="42"/>
      <c r="F496" s="42"/>
      <c r="G496" s="42"/>
      <c r="H496" s="42"/>
      <c r="I496" s="42"/>
      <c r="J496" s="42"/>
      <c r="K496" s="42"/>
    </row>
    <row r="497" spans="3:11" x14ac:dyDescent="0.3">
      <c r="C497" s="42"/>
      <c r="D497" s="42"/>
      <c r="E497" s="42"/>
      <c r="F497" s="42"/>
      <c r="G497" s="42"/>
      <c r="H497" s="42"/>
      <c r="I497" s="42"/>
      <c r="J497" s="42"/>
      <c r="K497" s="42"/>
    </row>
    <row r="498" spans="3:11" x14ac:dyDescent="0.3">
      <c r="C498" s="42"/>
      <c r="D498" s="42"/>
      <c r="E498" s="42"/>
      <c r="F498" s="42"/>
      <c r="G498" s="42"/>
      <c r="H498" s="42"/>
      <c r="I498" s="42"/>
      <c r="J498" s="42"/>
      <c r="K498" s="42"/>
    </row>
    <row r="499" spans="3:11" x14ac:dyDescent="0.3">
      <c r="C499" s="42"/>
      <c r="D499" s="42"/>
      <c r="E499" s="42"/>
      <c r="F499" s="42"/>
      <c r="G499" s="42"/>
      <c r="H499" s="42"/>
      <c r="I499" s="42"/>
      <c r="J499" s="42"/>
      <c r="K499" s="42"/>
    </row>
    <row r="500" spans="3:11" x14ac:dyDescent="0.3">
      <c r="C500" s="42"/>
      <c r="D500" s="42"/>
      <c r="E500" s="42"/>
      <c r="F500" s="42"/>
      <c r="G500" s="42"/>
      <c r="H500" s="42"/>
      <c r="I500" s="42"/>
      <c r="J500" s="42"/>
      <c r="K500" s="42"/>
    </row>
    <row r="501" spans="3:11" x14ac:dyDescent="0.3">
      <c r="C501" s="42"/>
      <c r="D501" s="42"/>
      <c r="E501" s="42"/>
      <c r="F501" s="42"/>
      <c r="G501" s="42"/>
      <c r="H501" s="42"/>
      <c r="I501" s="42"/>
      <c r="J501" s="42"/>
      <c r="K501" s="42"/>
    </row>
    <row r="502" spans="3:11" x14ac:dyDescent="0.3">
      <c r="C502" s="42"/>
      <c r="D502" s="42"/>
      <c r="E502" s="42"/>
      <c r="F502" s="42"/>
      <c r="G502" s="42"/>
      <c r="H502" s="42"/>
      <c r="I502" s="42"/>
      <c r="J502" s="42"/>
      <c r="K502" s="42"/>
    </row>
    <row r="503" spans="3:11" x14ac:dyDescent="0.3">
      <c r="C503" s="42"/>
      <c r="D503" s="42"/>
      <c r="E503" s="42"/>
      <c r="F503" s="42"/>
      <c r="G503" s="42"/>
      <c r="H503" s="42"/>
      <c r="I503" s="42"/>
      <c r="J503" s="42"/>
      <c r="K503" s="42"/>
    </row>
    <row r="504" spans="3:11" x14ac:dyDescent="0.3">
      <c r="C504" s="42"/>
      <c r="D504" s="42"/>
      <c r="E504" s="42"/>
      <c r="F504" s="42"/>
      <c r="G504" s="42"/>
      <c r="H504" s="42"/>
      <c r="I504" s="42"/>
      <c r="J504" s="42"/>
      <c r="K504" s="42"/>
    </row>
    <row r="505" spans="3:11" x14ac:dyDescent="0.3">
      <c r="C505" s="42"/>
      <c r="D505" s="42"/>
      <c r="E505" s="42"/>
      <c r="F505" s="42"/>
      <c r="G505" s="42"/>
      <c r="H505" s="42"/>
      <c r="I505" s="42"/>
      <c r="J505" s="42"/>
      <c r="K505" s="42"/>
    </row>
    <row r="506" spans="3:11" x14ac:dyDescent="0.3">
      <c r="C506" s="42"/>
      <c r="D506" s="42"/>
      <c r="E506" s="42"/>
      <c r="F506" s="42"/>
      <c r="G506" s="42"/>
      <c r="H506" s="42"/>
      <c r="I506" s="42"/>
      <c r="J506" s="42"/>
      <c r="K506" s="42"/>
    </row>
    <row r="507" spans="3:11" x14ac:dyDescent="0.3">
      <c r="C507" s="42"/>
      <c r="D507" s="42"/>
      <c r="E507" s="42"/>
      <c r="F507" s="42"/>
      <c r="G507" s="42"/>
      <c r="H507" s="42"/>
      <c r="I507" s="42"/>
      <c r="J507" s="42"/>
      <c r="K507" s="42"/>
    </row>
    <row r="508" spans="3:11" x14ac:dyDescent="0.3">
      <c r="C508" s="42"/>
      <c r="D508" s="42"/>
      <c r="E508" s="42"/>
      <c r="F508" s="42"/>
      <c r="G508" s="42"/>
      <c r="H508" s="42"/>
      <c r="I508" s="42"/>
      <c r="J508" s="42"/>
      <c r="K508" s="42"/>
    </row>
    <row r="509" spans="3:11" x14ac:dyDescent="0.3">
      <c r="C509" s="42"/>
      <c r="D509" s="42"/>
      <c r="E509" s="42"/>
      <c r="F509" s="42"/>
      <c r="G509" s="42"/>
      <c r="H509" s="42"/>
      <c r="I509" s="42"/>
      <c r="J509" s="42"/>
      <c r="K509" s="42"/>
    </row>
    <row r="510" spans="3:11" x14ac:dyDescent="0.3">
      <c r="C510" s="42"/>
      <c r="D510" s="42"/>
      <c r="E510" s="42"/>
      <c r="F510" s="42"/>
      <c r="G510" s="42"/>
      <c r="H510" s="42"/>
      <c r="I510" s="42"/>
      <c r="J510" s="42"/>
      <c r="K510" s="42"/>
    </row>
    <row r="511" spans="3:11" x14ac:dyDescent="0.3">
      <c r="C511" s="42"/>
      <c r="D511" s="42"/>
      <c r="E511" s="42"/>
      <c r="F511" s="42"/>
      <c r="G511" s="42"/>
      <c r="H511" s="42"/>
      <c r="I511" s="42"/>
      <c r="J511" s="42"/>
      <c r="K511" s="42"/>
    </row>
    <row r="512" spans="3:11" x14ac:dyDescent="0.3">
      <c r="C512" s="42"/>
      <c r="D512" s="42"/>
      <c r="E512" s="42"/>
      <c r="F512" s="42"/>
      <c r="G512" s="42"/>
      <c r="H512" s="42"/>
      <c r="I512" s="42"/>
      <c r="J512" s="42"/>
      <c r="K512" s="42"/>
    </row>
    <row r="513" spans="3:11" x14ac:dyDescent="0.3">
      <c r="C513" s="42"/>
      <c r="D513" s="42"/>
      <c r="E513" s="42"/>
      <c r="F513" s="42"/>
      <c r="G513" s="42"/>
      <c r="H513" s="42"/>
      <c r="I513" s="42"/>
      <c r="J513" s="42"/>
      <c r="K513" s="42"/>
    </row>
    <row r="514" spans="3:11" x14ac:dyDescent="0.3">
      <c r="C514" s="42"/>
      <c r="D514" s="42"/>
      <c r="E514" s="42"/>
      <c r="F514" s="42"/>
      <c r="G514" s="42"/>
      <c r="H514" s="42"/>
      <c r="I514" s="42"/>
      <c r="J514" s="42"/>
      <c r="K514" s="42"/>
    </row>
    <row r="515" spans="3:11" x14ac:dyDescent="0.3">
      <c r="C515" s="42"/>
      <c r="D515" s="42"/>
      <c r="E515" s="42"/>
      <c r="F515" s="42"/>
      <c r="G515" s="42"/>
      <c r="H515" s="42"/>
      <c r="I515" s="42"/>
      <c r="J515" s="42"/>
      <c r="K515" s="42"/>
    </row>
    <row r="516" spans="3:11" x14ac:dyDescent="0.3">
      <c r="C516" s="42"/>
      <c r="D516" s="42"/>
      <c r="E516" s="42"/>
      <c r="F516" s="42"/>
      <c r="G516" s="42"/>
      <c r="H516" s="42"/>
      <c r="I516" s="42"/>
      <c r="J516" s="42"/>
      <c r="K516" s="42"/>
    </row>
    <row r="517" spans="3:11" x14ac:dyDescent="0.3">
      <c r="C517" s="42"/>
      <c r="D517" s="42"/>
      <c r="E517" s="42"/>
      <c r="F517" s="42"/>
      <c r="G517" s="42"/>
      <c r="H517" s="42"/>
      <c r="I517" s="42"/>
      <c r="J517" s="42"/>
      <c r="K517" s="42"/>
    </row>
    <row r="518" spans="3:11" x14ac:dyDescent="0.3">
      <c r="C518" s="42"/>
      <c r="D518" s="42"/>
      <c r="E518" s="42"/>
      <c r="F518" s="42"/>
      <c r="G518" s="42"/>
      <c r="H518" s="42"/>
      <c r="I518" s="42"/>
      <c r="J518" s="42"/>
      <c r="K518" s="42"/>
    </row>
    <row r="519" spans="3:11" x14ac:dyDescent="0.3">
      <c r="C519" s="42"/>
      <c r="D519" s="42"/>
      <c r="E519" s="42"/>
      <c r="F519" s="42"/>
      <c r="G519" s="42"/>
      <c r="H519" s="42"/>
      <c r="I519" s="42"/>
      <c r="J519" s="42"/>
      <c r="K519" s="42"/>
    </row>
    <row r="520" spans="3:11" x14ac:dyDescent="0.3">
      <c r="C520" s="42"/>
      <c r="D520" s="42"/>
      <c r="E520" s="42"/>
      <c r="F520" s="42"/>
      <c r="G520" s="42"/>
      <c r="H520" s="42"/>
      <c r="I520" s="42"/>
      <c r="J520" s="42"/>
      <c r="K520" s="42"/>
    </row>
    <row r="521" spans="3:11" x14ac:dyDescent="0.3">
      <c r="C521" s="42"/>
      <c r="D521" s="42"/>
      <c r="E521" s="42"/>
      <c r="F521" s="42"/>
      <c r="G521" s="42"/>
      <c r="H521" s="42"/>
      <c r="I521" s="42"/>
      <c r="J521" s="42"/>
      <c r="K521" s="42"/>
    </row>
    <row r="522" spans="3:11" x14ac:dyDescent="0.3">
      <c r="C522" s="44"/>
      <c r="D522" s="44"/>
      <c r="E522" s="44"/>
      <c r="F522" s="44"/>
      <c r="G522" s="44"/>
      <c r="H522" s="44"/>
      <c r="I522" s="44"/>
      <c r="J522" s="44"/>
      <c r="K522" s="44"/>
    </row>
    <row r="523" spans="3:11" x14ac:dyDescent="0.3">
      <c r="C523" s="44"/>
      <c r="D523" s="44"/>
      <c r="E523" s="44"/>
      <c r="F523" s="44"/>
      <c r="G523" s="44"/>
      <c r="H523" s="44"/>
      <c r="I523" s="44"/>
      <c r="J523" s="44"/>
      <c r="K523" s="44"/>
    </row>
    <row r="524" spans="3:11" x14ac:dyDescent="0.3">
      <c r="C524" s="44"/>
      <c r="D524" s="44"/>
      <c r="E524" s="44"/>
      <c r="F524" s="44"/>
      <c r="G524" s="44"/>
      <c r="H524" s="44"/>
      <c r="I524" s="44"/>
      <c r="J524" s="44"/>
      <c r="K524" s="44"/>
    </row>
    <row r="525" spans="3:11" x14ac:dyDescent="0.3">
      <c r="C525" s="44"/>
      <c r="D525" s="44"/>
      <c r="E525" s="44"/>
      <c r="F525" s="44"/>
      <c r="G525" s="44"/>
      <c r="H525" s="44"/>
      <c r="I525" s="44"/>
      <c r="J525" s="44"/>
      <c r="K525" s="44"/>
    </row>
    <row r="526" spans="3:11" x14ac:dyDescent="0.3">
      <c r="C526" s="44"/>
      <c r="D526" s="44"/>
      <c r="E526" s="44"/>
      <c r="F526" s="44"/>
      <c r="G526" s="44"/>
      <c r="H526" s="44"/>
      <c r="I526" s="44"/>
      <c r="J526" s="44"/>
      <c r="K526" s="44"/>
    </row>
    <row r="527" spans="3:11" x14ac:dyDescent="0.3">
      <c r="C527" s="44"/>
      <c r="D527" s="44"/>
      <c r="E527" s="44"/>
      <c r="F527" s="44"/>
      <c r="G527" s="44"/>
      <c r="H527" s="44"/>
      <c r="I527" s="44"/>
      <c r="J527" s="44"/>
      <c r="K527" s="44"/>
    </row>
    <row r="528" spans="3:11" x14ac:dyDescent="0.3">
      <c r="C528" s="44"/>
      <c r="D528" s="44"/>
      <c r="E528" s="44"/>
      <c r="F528" s="44"/>
      <c r="G528" s="44"/>
      <c r="H528" s="44"/>
      <c r="I528" s="44"/>
      <c r="J528" s="44"/>
      <c r="K528" s="44"/>
    </row>
    <row r="529" spans="3:11" x14ac:dyDescent="0.3">
      <c r="C529" s="44"/>
      <c r="D529" s="44"/>
      <c r="E529" s="44"/>
      <c r="F529" s="44"/>
      <c r="G529" s="44"/>
      <c r="H529" s="44"/>
      <c r="I529" s="44"/>
      <c r="J529" s="44"/>
      <c r="K529" s="44"/>
    </row>
    <row r="530" spans="3:11" x14ac:dyDescent="0.3">
      <c r="C530" s="44"/>
      <c r="D530" s="44"/>
      <c r="E530" s="44"/>
      <c r="F530" s="44"/>
      <c r="G530" s="44"/>
      <c r="H530" s="44"/>
      <c r="I530" s="44"/>
      <c r="J530" s="44"/>
      <c r="K530" s="44"/>
    </row>
    <row r="531" spans="3:11" x14ac:dyDescent="0.3">
      <c r="C531" s="44"/>
      <c r="D531" s="44"/>
      <c r="E531" s="44"/>
      <c r="F531" s="44"/>
      <c r="G531" s="44"/>
      <c r="H531" s="44"/>
      <c r="I531" s="44"/>
      <c r="J531" s="44"/>
      <c r="K531" s="44"/>
    </row>
    <row r="532" spans="3:11" x14ac:dyDescent="0.3">
      <c r="C532" s="44"/>
      <c r="D532" s="44"/>
      <c r="E532" s="44"/>
      <c r="F532" s="44"/>
      <c r="G532" s="44"/>
      <c r="H532" s="44"/>
      <c r="I532" s="44"/>
      <c r="J532" s="44"/>
      <c r="K532" s="44"/>
    </row>
    <row r="533" spans="3:11" x14ac:dyDescent="0.3">
      <c r="C533" s="44"/>
      <c r="D533" s="44"/>
      <c r="E533" s="44"/>
      <c r="F533" s="44"/>
      <c r="G533" s="44"/>
      <c r="H533" s="44"/>
      <c r="I533" s="44"/>
      <c r="J533" s="44"/>
      <c r="K533" s="44"/>
    </row>
    <row r="534" spans="3:11" x14ac:dyDescent="0.3">
      <c r="C534" s="44"/>
      <c r="D534" s="44"/>
      <c r="E534" s="44"/>
      <c r="F534" s="44"/>
      <c r="G534" s="44"/>
      <c r="H534" s="44"/>
      <c r="I534" s="44"/>
      <c r="J534" s="44"/>
      <c r="K534" s="44"/>
    </row>
    <row r="535" spans="3:11" x14ac:dyDescent="0.3">
      <c r="C535" s="44"/>
      <c r="D535" s="44"/>
      <c r="E535" s="44"/>
      <c r="F535" s="44"/>
      <c r="G535" s="44"/>
      <c r="H535" s="44"/>
      <c r="I535" s="44"/>
      <c r="J535" s="44"/>
      <c r="K535" s="44"/>
    </row>
    <row r="536" spans="3:11" x14ac:dyDescent="0.3">
      <c r="C536" s="44"/>
      <c r="D536" s="44"/>
      <c r="E536" s="44"/>
      <c r="F536" s="44"/>
      <c r="G536" s="44"/>
      <c r="H536" s="44"/>
      <c r="I536" s="44"/>
      <c r="J536" s="44"/>
      <c r="K536" s="44"/>
    </row>
    <row r="537" spans="3:11" x14ac:dyDescent="0.3">
      <c r="C537" s="44"/>
      <c r="D537" s="44"/>
      <c r="E537" s="44"/>
      <c r="F537" s="44"/>
      <c r="G537" s="44"/>
      <c r="H537" s="44"/>
      <c r="I537" s="44"/>
      <c r="J537" s="44"/>
      <c r="K537" s="44"/>
    </row>
    <row r="538" spans="3:11" x14ac:dyDescent="0.3">
      <c r="C538" s="44"/>
      <c r="D538" s="44"/>
      <c r="E538" s="44"/>
      <c r="F538" s="44"/>
      <c r="G538" s="44"/>
      <c r="H538" s="44"/>
      <c r="I538" s="44"/>
      <c r="J538" s="44"/>
      <c r="K538" s="44"/>
    </row>
    <row r="539" spans="3:11" x14ac:dyDescent="0.3">
      <c r="C539" s="44"/>
      <c r="D539" s="44"/>
      <c r="E539" s="44"/>
      <c r="F539" s="44"/>
      <c r="G539" s="44"/>
      <c r="H539" s="44"/>
      <c r="I539" s="44"/>
      <c r="J539" s="44"/>
      <c r="K539" s="44"/>
    </row>
    <row r="540" spans="3:11" x14ac:dyDescent="0.3">
      <c r="C540" s="44"/>
      <c r="D540" s="44"/>
      <c r="E540" s="44"/>
      <c r="F540" s="44"/>
      <c r="G540" s="44"/>
      <c r="H540" s="44"/>
      <c r="I540" s="44"/>
      <c r="J540" s="44"/>
      <c r="K540" s="44"/>
    </row>
    <row r="541" spans="3:11" x14ac:dyDescent="0.3">
      <c r="C541" s="44"/>
      <c r="D541" s="44"/>
      <c r="E541" s="44"/>
      <c r="F541" s="44"/>
      <c r="G541" s="44"/>
      <c r="H541" s="44"/>
      <c r="I541" s="44"/>
      <c r="J541" s="44"/>
      <c r="K541" s="44"/>
    </row>
    <row r="542" spans="3:11" x14ac:dyDescent="0.3">
      <c r="C542" s="44"/>
      <c r="D542" s="44"/>
      <c r="E542" s="44"/>
      <c r="F542" s="44"/>
      <c r="G542" s="44"/>
      <c r="H542" s="44"/>
      <c r="I542" s="44"/>
      <c r="J542" s="44"/>
      <c r="K542" s="44"/>
    </row>
    <row r="543" spans="3:11" x14ac:dyDescent="0.3">
      <c r="C543" s="44"/>
      <c r="D543" s="44"/>
      <c r="E543" s="44"/>
      <c r="F543" s="44"/>
      <c r="G543" s="44"/>
      <c r="H543" s="44"/>
      <c r="I543" s="44"/>
      <c r="J543" s="44"/>
      <c r="K543" s="44"/>
    </row>
    <row r="544" spans="3:11" x14ac:dyDescent="0.3">
      <c r="C544" s="44"/>
      <c r="D544" s="44"/>
      <c r="E544" s="44"/>
      <c r="F544" s="44"/>
      <c r="G544" s="44"/>
      <c r="H544" s="44"/>
      <c r="I544" s="44"/>
      <c r="J544" s="44"/>
      <c r="K544" s="44"/>
    </row>
    <row r="545" spans="3:11" x14ac:dyDescent="0.3">
      <c r="C545" s="44"/>
      <c r="D545" s="44"/>
      <c r="E545" s="44"/>
      <c r="F545" s="44"/>
      <c r="G545" s="44"/>
      <c r="H545" s="44"/>
      <c r="I545" s="44"/>
      <c r="J545" s="44"/>
      <c r="K545" s="44"/>
    </row>
    <row r="546" spans="3:11" x14ac:dyDescent="0.3">
      <c r="C546" s="44"/>
      <c r="D546" s="44"/>
      <c r="E546" s="44"/>
      <c r="F546" s="44"/>
      <c r="G546" s="44"/>
      <c r="H546" s="44"/>
      <c r="I546" s="44"/>
      <c r="J546" s="44"/>
      <c r="K546" s="44"/>
    </row>
    <row r="547" spans="3:11" x14ac:dyDescent="0.3">
      <c r="C547" s="44"/>
      <c r="D547" s="44"/>
      <c r="E547" s="44"/>
      <c r="F547" s="44"/>
      <c r="G547" s="44"/>
      <c r="H547" s="44"/>
      <c r="I547" s="44"/>
      <c r="J547" s="44"/>
      <c r="K547" s="44"/>
    </row>
    <row r="548" spans="3:11" x14ac:dyDescent="0.3">
      <c r="C548" s="44"/>
      <c r="D548" s="44"/>
      <c r="E548" s="44"/>
      <c r="F548" s="44"/>
      <c r="G548" s="44"/>
      <c r="H548" s="44"/>
      <c r="I548" s="44"/>
      <c r="J548" s="44"/>
      <c r="K548" s="44"/>
    </row>
    <row r="549" spans="3:11" x14ac:dyDescent="0.3">
      <c r="C549" s="44"/>
      <c r="D549" s="44"/>
      <c r="E549" s="44"/>
      <c r="F549" s="44"/>
      <c r="G549" s="44"/>
      <c r="H549" s="44"/>
      <c r="I549" s="44"/>
      <c r="J549" s="44"/>
      <c r="K549" s="44"/>
    </row>
    <row r="550" spans="3:11" x14ac:dyDescent="0.3">
      <c r="C550" s="44"/>
      <c r="D550" s="44"/>
      <c r="E550" s="44"/>
      <c r="F550" s="44"/>
      <c r="G550" s="44"/>
      <c r="H550" s="44"/>
      <c r="I550" s="44"/>
      <c r="J550" s="44"/>
      <c r="K550" s="44"/>
    </row>
    <row r="551" spans="3:11" x14ac:dyDescent="0.3">
      <c r="C551" s="44"/>
      <c r="D551" s="44"/>
      <c r="E551" s="44"/>
      <c r="F551" s="44"/>
      <c r="G551" s="44"/>
      <c r="H551" s="44"/>
      <c r="I551" s="44"/>
      <c r="J551" s="44"/>
      <c r="K551" s="44"/>
    </row>
    <row r="552" spans="3:11" x14ac:dyDescent="0.3">
      <c r="C552" s="44"/>
      <c r="D552" s="44"/>
      <c r="E552" s="44"/>
      <c r="F552" s="44"/>
      <c r="G552" s="44"/>
      <c r="H552" s="44"/>
      <c r="I552" s="44"/>
      <c r="J552" s="44"/>
      <c r="K552" s="44"/>
    </row>
    <row r="553" spans="3:11" x14ac:dyDescent="0.3">
      <c r="C553" s="44"/>
      <c r="D553" s="44"/>
      <c r="E553" s="44"/>
      <c r="F553" s="44"/>
      <c r="G553" s="44"/>
      <c r="H553" s="44"/>
      <c r="I553" s="44"/>
      <c r="J553" s="44"/>
      <c r="K553" s="44"/>
    </row>
    <row r="554" spans="3:11" x14ac:dyDescent="0.3">
      <c r="C554" s="44"/>
      <c r="D554" s="44"/>
      <c r="E554" s="44"/>
      <c r="F554" s="44"/>
      <c r="G554" s="44"/>
      <c r="H554" s="44"/>
      <c r="I554" s="44"/>
      <c r="J554" s="44"/>
      <c r="K554" s="44"/>
    </row>
    <row r="555" spans="3:11" x14ac:dyDescent="0.3">
      <c r="C555" s="44"/>
      <c r="D555" s="44"/>
      <c r="E555" s="44"/>
      <c r="F555" s="44"/>
      <c r="G555" s="44"/>
      <c r="H555" s="44"/>
      <c r="I555" s="44"/>
      <c r="J555" s="44"/>
      <c r="K555" s="44"/>
    </row>
  </sheetData>
  <mergeCells count="161">
    <mergeCell ref="K1:N1"/>
    <mergeCell ref="K2:N2"/>
    <mergeCell ref="K3:N3"/>
    <mergeCell ref="K4:N4"/>
    <mergeCell ref="K5:N5"/>
    <mergeCell ref="K6:N6"/>
    <mergeCell ref="C136:H136"/>
    <mergeCell ref="A137:B137"/>
    <mergeCell ref="C137:H137"/>
    <mergeCell ref="A18:B18"/>
    <mergeCell ref="C13:H14"/>
    <mergeCell ref="A15:B15"/>
    <mergeCell ref="A21:B21"/>
    <mergeCell ref="A45:B45"/>
    <mergeCell ref="A25:B25"/>
    <mergeCell ref="A30:B30"/>
    <mergeCell ref="A29:B29"/>
    <mergeCell ref="A79:B79"/>
    <mergeCell ref="A19:B19"/>
    <mergeCell ref="A22:B22"/>
    <mergeCell ref="A24:B24"/>
    <mergeCell ref="A59:B59"/>
    <mergeCell ref="A58:B58"/>
    <mergeCell ref="A16:B16"/>
    <mergeCell ref="A140:C140"/>
    <mergeCell ref="B141:D141"/>
    <mergeCell ref="A118:B118"/>
    <mergeCell ref="A120:B120"/>
    <mergeCell ref="A119:B119"/>
    <mergeCell ref="A46:B46"/>
    <mergeCell ref="A47:B47"/>
    <mergeCell ref="A53:B53"/>
    <mergeCell ref="A54:B54"/>
    <mergeCell ref="A55:B55"/>
    <mergeCell ref="A56:B56"/>
    <mergeCell ref="A57:B57"/>
    <mergeCell ref="A62:B62"/>
    <mergeCell ref="A63:B63"/>
    <mergeCell ref="A64:B64"/>
    <mergeCell ref="A99:B99"/>
    <mergeCell ref="A83:B83"/>
    <mergeCell ref="A61:B61"/>
    <mergeCell ref="A84:B84"/>
    <mergeCell ref="A85:B85"/>
    <mergeCell ref="A73:B73"/>
    <mergeCell ref="A67:B67"/>
    <mergeCell ref="A77:B77"/>
    <mergeCell ref="A60:B60"/>
    <mergeCell ref="A17:B17"/>
    <mergeCell ref="A65:B65"/>
    <mergeCell ref="A66:B66"/>
    <mergeCell ref="A103:B103"/>
    <mergeCell ref="A104:B104"/>
    <mergeCell ref="C120:H120"/>
    <mergeCell ref="A115:B115"/>
    <mergeCell ref="A116:B116"/>
    <mergeCell ref="A109:B109"/>
    <mergeCell ref="A82:B82"/>
    <mergeCell ref="A87:B87"/>
    <mergeCell ref="A88:B88"/>
    <mergeCell ref="A89:B89"/>
    <mergeCell ref="A90:B90"/>
    <mergeCell ref="A105:B105"/>
    <mergeCell ref="A108:B108"/>
    <mergeCell ref="A20:B20"/>
    <mergeCell ref="A27:B27"/>
    <mergeCell ref="A28:B28"/>
    <mergeCell ref="A48:B48"/>
    <mergeCell ref="A49:B49"/>
    <mergeCell ref="A50:B50"/>
    <mergeCell ref="A31:B31"/>
    <mergeCell ref="A51:B51"/>
    <mergeCell ref="C121:H121"/>
    <mergeCell ref="A123:B123"/>
    <mergeCell ref="A86:B86"/>
    <mergeCell ref="A94:B94"/>
    <mergeCell ref="A113:B113"/>
    <mergeCell ref="A98:B98"/>
    <mergeCell ref="A95:B95"/>
    <mergeCell ref="A96:B96"/>
    <mergeCell ref="A121:B121"/>
    <mergeCell ref="A122:B122"/>
    <mergeCell ref="C122:H122"/>
    <mergeCell ref="A106:B106"/>
    <mergeCell ref="A110:B110"/>
    <mergeCell ref="A111:B111"/>
    <mergeCell ref="A112:B112"/>
    <mergeCell ref="A107:B107"/>
    <mergeCell ref="A114:B114"/>
    <mergeCell ref="A92:B92"/>
    <mergeCell ref="C123:H123"/>
    <mergeCell ref="A78:B78"/>
    <mergeCell ref="A133:B133"/>
    <mergeCell ref="A134:B134"/>
    <mergeCell ref="A135:B135"/>
    <mergeCell ref="A128:B128"/>
    <mergeCell ref="C130:H130"/>
    <mergeCell ref="C129:H129"/>
    <mergeCell ref="A124:B124"/>
    <mergeCell ref="A125:B125"/>
    <mergeCell ref="A126:B126"/>
    <mergeCell ref="A130:B130"/>
    <mergeCell ref="A131:B131"/>
    <mergeCell ref="C131:H131"/>
    <mergeCell ref="A132:B132"/>
    <mergeCell ref="C132:H132"/>
    <mergeCell ref="C133:H133"/>
    <mergeCell ref="A127:B127"/>
    <mergeCell ref="C135:H135"/>
    <mergeCell ref="A129:B129"/>
    <mergeCell ref="C125:H125"/>
    <mergeCell ref="C126:H126"/>
    <mergeCell ref="C127:H127"/>
    <mergeCell ref="C128:H128"/>
    <mergeCell ref="C124:H124"/>
    <mergeCell ref="A136:B136"/>
    <mergeCell ref="C134:H134"/>
    <mergeCell ref="A52:B52"/>
    <mergeCell ref="A33:B33"/>
    <mergeCell ref="A93:B93"/>
    <mergeCell ref="A101:B101"/>
    <mergeCell ref="A100:B100"/>
    <mergeCell ref="A37:B37"/>
    <mergeCell ref="A38:B38"/>
    <mergeCell ref="A80:B80"/>
    <mergeCell ref="A81:B81"/>
    <mergeCell ref="A42:B42"/>
    <mergeCell ref="A74:B74"/>
    <mergeCell ref="A75:B75"/>
    <mergeCell ref="A76:B76"/>
    <mergeCell ref="A68:B68"/>
    <mergeCell ref="A69:B69"/>
    <mergeCell ref="A70:B70"/>
    <mergeCell ref="A91:B91"/>
    <mergeCell ref="A97:B97"/>
    <mergeCell ref="A71:B71"/>
    <mergeCell ref="A72:B72"/>
    <mergeCell ref="A117:B117"/>
    <mergeCell ref="A102:B102"/>
    <mergeCell ref="M13:M14"/>
    <mergeCell ref="N13:N14"/>
    <mergeCell ref="A8:N8"/>
    <mergeCell ref="L13:L14"/>
    <mergeCell ref="J13:J14"/>
    <mergeCell ref="I13:I14"/>
    <mergeCell ref="A13:B14"/>
    <mergeCell ref="B9:N9"/>
    <mergeCell ref="C10:L10"/>
    <mergeCell ref="E11:L11"/>
    <mergeCell ref="K13:K14"/>
    <mergeCell ref="A23:B23"/>
    <mergeCell ref="A26:B26"/>
    <mergeCell ref="A34:B34"/>
    <mergeCell ref="A40:B40"/>
    <mergeCell ref="A43:B43"/>
    <mergeCell ref="A44:B44"/>
    <mergeCell ref="A39:B39"/>
    <mergeCell ref="A41:B41"/>
    <mergeCell ref="A32:B32"/>
    <mergeCell ref="A35:B35"/>
    <mergeCell ref="A36:B36"/>
  </mergeCells>
  <pageMargins left="0.39370078740157483" right="0.39370078740157483" top="0.39370078740157483" bottom="0.19685039370078741" header="0.31496062992125984" footer="0.31496062992125984"/>
  <pageSetup paperSize="9" scale="90" fitToHeight="0" orientation="landscape" r:id="rId1"/>
  <rowBreaks count="2" manualBreakCount="2">
    <brk id="59" max="13" man="1"/>
    <brk id="10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view="pageBreakPreview" topLeftCell="A103" zoomScaleNormal="100" zoomScaleSheetLayoutView="100" workbookViewId="0">
      <selection activeCell="C28" sqref="C28"/>
    </sheetView>
  </sheetViews>
  <sheetFormatPr defaultColWidth="38.7109375" defaultRowHeight="15" x14ac:dyDescent="0.25"/>
  <cols>
    <col min="1" max="1" width="32.7109375" style="207" customWidth="1"/>
    <col min="2" max="2" width="17.28515625" style="113" customWidth="1"/>
    <col min="3" max="3" width="59.85546875" style="124" customWidth="1"/>
    <col min="4" max="4" width="15.42578125" style="113" customWidth="1"/>
    <col min="5" max="5" width="39.28515625" style="207" customWidth="1"/>
    <col min="6" max="6" width="10.85546875" style="207" customWidth="1"/>
    <col min="7" max="7" width="20.5703125" style="207" customWidth="1"/>
    <col min="8" max="8" width="10.7109375" style="207" customWidth="1"/>
    <col min="9" max="255" width="9.140625" style="207" customWidth="1"/>
    <col min="256" max="256" width="38.7109375" style="207"/>
    <col min="257" max="257" width="32.7109375" style="207" customWidth="1"/>
    <col min="258" max="258" width="17.28515625" style="207" customWidth="1"/>
    <col min="259" max="259" width="53.42578125" style="207" customWidth="1"/>
    <col min="260" max="260" width="11.42578125" style="207" bestFit="1" customWidth="1"/>
    <col min="261" max="263" width="9.140625" style="207" customWidth="1"/>
    <col min="264" max="264" width="10.7109375" style="207" customWidth="1"/>
    <col min="265" max="511" width="9.140625" style="207" customWidth="1"/>
    <col min="512" max="512" width="38.7109375" style="207"/>
    <col min="513" max="513" width="32.7109375" style="207" customWidth="1"/>
    <col min="514" max="514" width="17.28515625" style="207" customWidth="1"/>
    <col min="515" max="515" width="53.42578125" style="207" customWidth="1"/>
    <col min="516" max="516" width="11.42578125" style="207" bestFit="1" customWidth="1"/>
    <col min="517" max="519" width="9.140625" style="207" customWidth="1"/>
    <col min="520" max="520" width="10.7109375" style="207" customWidth="1"/>
    <col min="521" max="767" width="9.140625" style="207" customWidth="1"/>
    <col min="768" max="768" width="38.7109375" style="207"/>
    <col min="769" max="769" width="32.7109375" style="207" customWidth="1"/>
    <col min="770" max="770" width="17.28515625" style="207" customWidth="1"/>
    <col min="771" max="771" width="53.42578125" style="207" customWidth="1"/>
    <col min="772" max="772" width="11.42578125" style="207" bestFit="1" customWidth="1"/>
    <col min="773" max="775" width="9.140625" style="207" customWidth="1"/>
    <col min="776" max="776" width="10.7109375" style="207" customWidth="1"/>
    <col min="777" max="1023" width="9.140625" style="207" customWidth="1"/>
    <col min="1024" max="1024" width="38.7109375" style="207"/>
    <col min="1025" max="1025" width="32.7109375" style="207" customWidth="1"/>
    <col min="1026" max="1026" width="17.28515625" style="207" customWidth="1"/>
    <col min="1027" max="1027" width="53.42578125" style="207" customWidth="1"/>
    <col min="1028" max="1028" width="11.42578125" style="207" bestFit="1" customWidth="1"/>
    <col min="1029" max="1031" width="9.140625" style="207" customWidth="1"/>
    <col min="1032" max="1032" width="10.7109375" style="207" customWidth="1"/>
    <col min="1033" max="1279" width="9.140625" style="207" customWidth="1"/>
    <col min="1280" max="1280" width="38.7109375" style="207"/>
    <col min="1281" max="1281" width="32.7109375" style="207" customWidth="1"/>
    <col min="1282" max="1282" width="17.28515625" style="207" customWidth="1"/>
    <col min="1283" max="1283" width="53.42578125" style="207" customWidth="1"/>
    <col min="1284" max="1284" width="11.42578125" style="207" bestFit="1" customWidth="1"/>
    <col min="1285" max="1287" width="9.140625" style="207" customWidth="1"/>
    <col min="1288" max="1288" width="10.7109375" style="207" customWidth="1"/>
    <col min="1289" max="1535" width="9.140625" style="207" customWidth="1"/>
    <col min="1536" max="1536" width="38.7109375" style="207"/>
    <col min="1537" max="1537" width="32.7109375" style="207" customWidth="1"/>
    <col min="1538" max="1538" width="17.28515625" style="207" customWidth="1"/>
    <col min="1539" max="1539" width="53.42578125" style="207" customWidth="1"/>
    <col min="1540" max="1540" width="11.42578125" style="207" bestFit="1" customWidth="1"/>
    <col min="1541" max="1543" width="9.140625" style="207" customWidth="1"/>
    <col min="1544" max="1544" width="10.7109375" style="207" customWidth="1"/>
    <col min="1545" max="1791" width="9.140625" style="207" customWidth="1"/>
    <col min="1792" max="1792" width="38.7109375" style="207"/>
    <col min="1793" max="1793" width="32.7109375" style="207" customWidth="1"/>
    <col min="1794" max="1794" width="17.28515625" style="207" customWidth="1"/>
    <col min="1795" max="1795" width="53.42578125" style="207" customWidth="1"/>
    <col min="1796" max="1796" width="11.42578125" style="207" bestFit="1" customWidth="1"/>
    <col min="1797" max="1799" width="9.140625" style="207" customWidth="1"/>
    <col min="1800" max="1800" width="10.7109375" style="207" customWidth="1"/>
    <col min="1801" max="2047" width="9.140625" style="207" customWidth="1"/>
    <col min="2048" max="2048" width="38.7109375" style="207"/>
    <col min="2049" max="2049" width="32.7109375" style="207" customWidth="1"/>
    <col min="2050" max="2050" width="17.28515625" style="207" customWidth="1"/>
    <col min="2051" max="2051" width="53.42578125" style="207" customWidth="1"/>
    <col min="2052" max="2052" width="11.42578125" style="207" bestFit="1" customWidth="1"/>
    <col min="2053" max="2055" width="9.140625" style="207" customWidth="1"/>
    <col min="2056" max="2056" width="10.7109375" style="207" customWidth="1"/>
    <col min="2057" max="2303" width="9.140625" style="207" customWidth="1"/>
    <col min="2304" max="2304" width="38.7109375" style="207"/>
    <col min="2305" max="2305" width="32.7109375" style="207" customWidth="1"/>
    <col min="2306" max="2306" width="17.28515625" style="207" customWidth="1"/>
    <col min="2307" max="2307" width="53.42578125" style="207" customWidth="1"/>
    <col min="2308" max="2308" width="11.42578125" style="207" bestFit="1" customWidth="1"/>
    <col min="2309" max="2311" width="9.140625" style="207" customWidth="1"/>
    <col min="2312" max="2312" width="10.7109375" style="207" customWidth="1"/>
    <col min="2313" max="2559" width="9.140625" style="207" customWidth="1"/>
    <col min="2560" max="2560" width="38.7109375" style="207"/>
    <col min="2561" max="2561" width="32.7109375" style="207" customWidth="1"/>
    <col min="2562" max="2562" width="17.28515625" style="207" customWidth="1"/>
    <col min="2563" max="2563" width="53.42578125" style="207" customWidth="1"/>
    <col min="2564" max="2564" width="11.42578125" style="207" bestFit="1" customWidth="1"/>
    <col min="2565" max="2567" width="9.140625" style="207" customWidth="1"/>
    <col min="2568" max="2568" width="10.7109375" style="207" customWidth="1"/>
    <col min="2569" max="2815" width="9.140625" style="207" customWidth="1"/>
    <col min="2816" max="2816" width="38.7109375" style="207"/>
    <col min="2817" max="2817" width="32.7109375" style="207" customWidth="1"/>
    <col min="2818" max="2818" width="17.28515625" style="207" customWidth="1"/>
    <col min="2819" max="2819" width="53.42578125" style="207" customWidth="1"/>
    <col min="2820" max="2820" width="11.42578125" style="207" bestFit="1" customWidth="1"/>
    <col min="2821" max="2823" width="9.140625" style="207" customWidth="1"/>
    <col min="2824" max="2824" width="10.7109375" style="207" customWidth="1"/>
    <col min="2825" max="3071" width="9.140625" style="207" customWidth="1"/>
    <col min="3072" max="3072" width="38.7109375" style="207"/>
    <col min="3073" max="3073" width="32.7109375" style="207" customWidth="1"/>
    <col min="3074" max="3074" width="17.28515625" style="207" customWidth="1"/>
    <col min="3075" max="3075" width="53.42578125" style="207" customWidth="1"/>
    <col min="3076" max="3076" width="11.42578125" style="207" bestFit="1" customWidth="1"/>
    <col min="3077" max="3079" width="9.140625" style="207" customWidth="1"/>
    <col min="3080" max="3080" width="10.7109375" style="207" customWidth="1"/>
    <col min="3081" max="3327" width="9.140625" style="207" customWidth="1"/>
    <col min="3328" max="3328" width="38.7109375" style="207"/>
    <col min="3329" max="3329" width="32.7109375" style="207" customWidth="1"/>
    <col min="3330" max="3330" width="17.28515625" style="207" customWidth="1"/>
    <col min="3331" max="3331" width="53.42578125" style="207" customWidth="1"/>
    <col min="3332" max="3332" width="11.42578125" style="207" bestFit="1" customWidth="1"/>
    <col min="3333" max="3335" width="9.140625" style="207" customWidth="1"/>
    <col min="3336" max="3336" width="10.7109375" style="207" customWidth="1"/>
    <col min="3337" max="3583" width="9.140625" style="207" customWidth="1"/>
    <col min="3584" max="3584" width="38.7109375" style="207"/>
    <col min="3585" max="3585" width="32.7109375" style="207" customWidth="1"/>
    <col min="3586" max="3586" width="17.28515625" style="207" customWidth="1"/>
    <col min="3587" max="3587" width="53.42578125" style="207" customWidth="1"/>
    <col min="3588" max="3588" width="11.42578125" style="207" bestFit="1" customWidth="1"/>
    <col min="3589" max="3591" width="9.140625" style="207" customWidth="1"/>
    <col min="3592" max="3592" width="10.7109375" style="207" customWidth="1"/>
    <col min="3593" max="3839" width="9.140625" style="207" customWidth="1"/>
    <col min="3840" max="3840" width="38.7109375" style="207"/>
    <col min="3841" max="3841" width="32.7109375" style="207" customWidth="1"/>
    <col min="3842" max="3842" width="17.28515625" style="207" customWidth="1"/>
    <col min="3843" max="3843" width="53.42578125" style="207" customWidth="1"/>
    <col min="3844" max="3844" width="11.42578125" style="207" bestFit="1" customWidth="1"/>
    <col min="3845" max="3847" width="9.140625" style="207" customWidth="1"/>
    <col min="3848" max="3848" width="10.7109375" style="207" customWidth="1"/>
    <col min="3849" max="4095" width="9.140625" style="207" customWidth="1"/>
    <col min="4096" max="4096" width="38.7109375" style="207"/>
    <col min="4097" max="4097" width="32.7109375" style="207" customWidth="1"/>
    <col min="4098" max="4098" width="17.28515625" style="207" customWidth="1"/>
    <col min="4099" max="4099" width="53.42578125" style="207" customWidth="1"/>
    <col min="4100" max="4100" width="11.42578125" style="207" bestFit="1" customWidth="1"/>
    <col min="4101" max="4103" width="9.140625" style="207" customWidth="1"/>
    <col min="4104" max="4104" width="10.7109375" style="207" customWidth="1"/>
    <col min="4105" max="4351" width="9.140625" style="207" customWidth="1"/>
    <col min="4352" max="4352" width="38.7109375" style="207"/>
    <col min="4353" max="4353" width="32.7109375" style="207" customWidth="1"/>
    <col min="4354" max="4354" width="17.28515625" style="207" customWidth="1"/>
    <col min="4355" max="4355" width="53.42578125" style="207" customWidth="1"/>
    <col min="4356" max="4356" width="11.42578125" style="207" bestFit="1" customWidth="1"/>
    <col min="4357" max="4359" width="9.140625" style="207" customWidth="1"/>
    <col min="4360" max="4360" width="10.7109375" style="207" customWidth="1"/>
    <col min="4361" max="4607" width="9.140625" style="207" customWidth="1"/>
    <col min="4608" max="4608" width="38.7109375" style="207"/>
    <col min="4609" max="4609" width="32.7109375" style="207" customWidth="1"/>
    <col min="4610" max="4610" width="17.28515625" style="207" customWidth="1"/>
    <col min="4611" max="4611" width="53.42578125" style="207" customWidth="1"/>
    <col min="4612" max="4612" width="11.42578125" style="207" bestFit="1" customWidth="1"/>
    <col min="4613" max="4615" width="9.140625" style="207" customWidth="1"/>
    <col min="4616" max="4616" width="10.7109375" style="207" customWidth="1"/>
    <col min="4617" max="4863" width="9.140625" style="207" customWidth="1"/>
    <col min="4864" max="4864" width="38.7109375" style="207"/>
    <col min="4865" max="4865" width="32.7109375" style="207" customWidth="1"/>
    <col min="4866" max="4866" width="17.28515625" style="207" customWidth="1"/>
    <col min="4867" max="4867" width="53.42578125" style="207" customWidth="1"/>
    <col min="4868" max="4868" width="11.42578125" style="207" bestFit="1" customWidth="1"/>
    <col min="4869" max="4871" width="9.140625" style="207" customWidth="1"/>
    <col min="4872" max="4872" width="10.7109375" style="207" customWidth="1"/>
    <col min="4873" max="5119" width="9.140625" style="207" customWidth="1"/>
    <col min="5120" max="5120" width="38.7109375" style="207"/>
    <col min="5121" max="5121" width="32.7109375" style="207" customWidth="1"/>
    <col min="5122" max="5122" width="17.28515625" style="207" customWidth="1"/>
    <col min="5123" max="5123" width="53.42578125" style="207" customWidth="1"/>
    <col min="5124" max="5124" width="11.42578125" style="207" bestFit="1" customWidth="1"/>
    <col min="5125" max="5127" width="9.140625" style="207" customWidth="1"/>
    <col min="5128" max="5128" width="10.7109375" style="207" customWidth="1"/>
    <col min="5129" max="5375" width="9.140625" style="207" customWidth="1"/>
    <col min="5376" max="5376" width="38.7109375" style="207"/>
    <col min="5377" max="5377" width="32.7109375" style="207" customWidth="1"/>
    <col min="5378" max="5378" width="17.28515625" style="207" customWidth="1"/>
    <col min="5379" max="5379" width="53.42578125" style="207" customWidth="1"/>
    <col min="5380" max="5380" width="11.42578125" style="207" bestFit="1" customWidth="1"/>
    <col min="5381" max="5383" width="9.140625" style="207" customWidth="1"/>
    <col min="5384" max="5384" width="10.7109375" style="207" customWidth="1"/>
    <col min="5385" max="5631" width="9.140625" style="207" customWidth="1"/>
    <col min="5632" max="5632" width="38.7109375" style="207"/>
    <col min="5633" max="5633" width="32.7109375" style="207" customWidth="1"/>
    <col min="5634" max="5634" width="17.28515625" style="207" customWidth="1"/>
    <col min="5635" max="5635" width="53.42578125" style="207" customWidth="1"/>
    <col min="5636" max="5636" width="11.42578125" style="207" bestFit="1" customWidth="1"/>
    <col min="5637" max="5639" width="9.140625" style="207" customWidth="1"/>
    <col min="5640" max="5640" width="10.7109375" style="207" customWidth="1"/>
    <col min="5641" max="5887" width="9.140625" style="207" customWidth="1"/>
    <col min="5888" max="5888" width="38.7109375" style="207"/>
    <col min="5889" max="5889" width="32.7109375" style="207" customWidth="1"/>
    <col min="5890" max="5890" width="17.28515625" style="207" customWidth="1"/>
    <col min="5891" max="5891" width="53.42578125" style="207" customWidth="1"/>
    <col min="5892" max="5892" width="11.42578125" style="207" bestFit="1" customWidth="1"/>
    <col min="5893" max="5895" width="9.140625" style="207" customWidth="1"/>
    <col min="5896" max="5896" width="10.7109375" style="207" customWidth="1"/>
    <col min="5897" max="6143" width="9.140625" style="207" customWidth="1"/>
    <col min="6144" max="6144" width="38.7109375" style="207"/>
    <col min="6145" max="6145" width="32.7109375" style="207" customWidth="1"/>
    <col min="6146" max="6146" width="17.28515625" style="207" customWidth="1"/>
    <col min="6147" max="6147" width="53.42578125" style="207" customWidth="1"/>
    <col min="6148" max="6148" width="11.42578125" style="207" bestFit="1" customWidth="1"/>
    <col min="6149" max="6151" width="9.140625" style="207" customWidth="1"/>
    <col min="6152" max="6152" width="10.7109375" style="207" customWidth="1"/>
    <col min="6153" max="6399" width="9.140625" style="207" customWidth="1"/>
    <col min="6400" max="6400" width="38.7109375" style="207"/>
    <col min="6401" max="6401" width="32.7109375" style="207" customWidth="1"/>
    <col min="6402" max="6402" width="17.28515625" style="207" customWidth="1"/>
    <col min="6403" max="6403" width="53.42578125" style="207" customWidth="1"/>
    <col min="6404" max="6404" width="11.42578125" style="207" bestFit="1" customWidth="1"/>
    <col min="6405" max="6407" width="9.140625" style="207" customWidth="1"/>
    <col min="6408" max="6408" width="10.7109375" style="207" customWidth="1"/>
    <col min="6409" max="6655" width="9.140625" style="207" customWidth="1"/>
    <col min="6656" max="6656" width="38.7109375" style="207"/>
    <col min="6657" max="6657" width="32.7109375" style="207" customWidth="1"/>
    <col min="6658" max="6658" width="17.28515625" style="207" customWidth="1"/>
    <col min="6659" max="6659" width="53.42578125" style="207" customWidth="1"/>
    <col min="6660" max="6660" width="11.42578125" style="207" bestFit="1" customWidth="1"/>
    <col min="6661" max="6663" width="9.140625" style="207" customWidth="1"/>
    <col min="6664" max="6664" width="10.7109375" style="207" customWidth="1"/>
    <col min="6665" max="6911" width="9.140625" style="207" customWidth="1"/>
    <col min="6912" max="6912" width="38.7109375" style="207"/>
    <col min="6913" max="6913" width="32.7109375" style="207" customWidth="1"/>
    <col min="6914" max="6914" width="17.28515625" style="207" customWidth="1"/>
    <col min="6915" max="6915" width="53.42578125" style="207" customWidth="1"/>
    <col min="6916" max="6916" width="11.42578125" style="207" bestFit="1" customWidth="1"/>
    <col min="6917" max="6919" width="9.140625" style="207" customWidth="1"/>
    <col min="6920" max="6920" width="10.7109375" style="207" customWidth="1"/>
    <col min="6921" max="7167" width="9.140625" style="207" customWidth="1"/>
    <col min="7168" max="7168" width="38.7109375" style="207"/>
    <col min="7169" max="7169" width="32.7109375" style="207" customWidth="1"/>
    <col min="7170" max="7170" width="17.28515625" style="207" customWidth="1"/>
    <col min="7171" max="7171" width="53.42578125" style="207" customWidth="1"/>
    <col min="7172" max="7172" width="11.42578125" style="207" bestFit="1" customWidth="1"/>
    <col min="7173" max="7175" width="9.140625" style="207" customWidth="1"/>
    <col min="7176" max="7176" width="10.7109375" style="207" customWidth="1"/>
    <col min="7177" max="7423" width="9.140625" style="207" customWidth="1"/>
    <col min="7424" max="7424" width="38.7109375" style="207"/>
    <col min="7425" max="7425" width="32.7109375" style="207" customWidth="1"/>
    <col min="7426" max="7426" width="17.28515625" style="207" customWidth="1"/>
    <col min="7427" max="7427" width="53.42578125" style="207" customWidth="1"/>
    <col min="7428" max="7428" width="11.42578125" style="207" bestFit="1" customWidth="1"/>
    <col min="7429" max="7431" width="9.140625" style="207" customWidth="1"/>
    <col min="7432" max="7432" width="10.7109375" style="207" customWidth="1"/>
    <col min="7433" max="7679" width="9.140625" style="207" customWidth="1"/>
    <col min="7680" max="7680" width="38.7109375" style="207"/>
    <col min="7681" max="7681" width="32.7109375" style="207" customWidth="1"/>
    <col min="7682" max="7682" width="17.28515625" style="207" customWidth="1"/>
    <col min="7683" max="7683" width="53.42578125" style="207" customWidth="1"/>
    <col min="7684" max="7684" width="11.42578125" style="207" bestFit="1" customWidth="1"/>
    <col min="7685" max="7687" width="9.140625" style="207" customWidth="1"/>
    <col min="7688" max="7688" width="10.7109375" style="207" customWidth="1"/>
    <col min="7689" max="7935" width="9.140625" style="207" customWidth="1"/>
    <col min="7936" max="7936" width="38.7109375" style="207"/>
    <col min="7937" max="7937" width="32.7109375" style="207" customWidth="1"/>
    <col min="7938" max="7938" width="17.28515625" style="207" customWidth="1"/>
    <col min="7939" max="7939" width="53.42578125" style="207" customWidth="1"/>
    <col min="7940" max="7940" width="11.42578125" style="207" bestFit="1" customWidth="1"/>
    <col min="7941" max="7943" width="9.140625" style="207" customWidth="1"/>
    <col min="7944" max="7944" width="10.7109375" style="207" customWidth="1"/>
    <col min="7945" max="8191" width="9.140625" style="207" customWidth="1"/>
    <col min="8192" max="8192" width="38.7109375" style="207"/>
    <col min="8193" max="8193" width="32.7109375" style="207" customWidth="1"/>
    <col min="8194" max="8194" width="17.28515625" style="207" customWidth="1"/>
    <col min="8195" max="8195" width="53.42578125" style="207" customWidth="1"/>
    <col min="8196" max="8196" width="11.42578125" style="207" bestFit="1" customWidth="1"/>
    <col min="8197" max="8199" width="9.140625" style="207" customWidth="1"/>
    <col min="8200" max="8200" width="10.7109375" style="207" customWidth="1"/>
    <col min="8201" max="8447" width="9.140625" style="207" customWidth="1"/>
    <col min="8448" max="8448" width="38.7109375" style="207"/>
    <col min="8449" max="8449" width="32.7109375" style="207" customWidth="1"/>
    <col min="8450" max="8450" width="17.28515625" style="207" customWidth="1"/>
    <col min="8451" max="8451" width="53.42578125" style="207" customWidth="1"/>
    <col min="8452" max="8452" width="11.42578125" style="207" bestFit="1" customWidth="1"/>
    <col min="8453" max="8455" width="9.140625" style="207" customWidth="1"/>
    <col min="8456" max="8456" width="10.7109375" style="207" customWidth="1"/>
    <col min="8457" max="8703" width="9.140625" style="207" customWidth="1"/>
    <col min="8704" max="8704" width="38.7109375" style="207"/>
    <col min="8705" max="8705" width="32.7109375" style="207" customWidth="1"/>
    <col min="8706" max="8706" width="17.28515625" style="207" customWidth="1"/>
    <col min="8707" max="8707" width="53.42578125" style="207" customWidth="1"/>
    <col min="8708" max="8708" width="11.42578125" style="207" bestFit="1" customWidth="1"/>
    <col min="8709" max="8711" width="9.140625" style="207" customWidth="1"/>
    <col min="8712" max="8712" width="10.7109375" style="207" customWidth="1"/>
    <col min="8713" max="8959" width="9.140625" style="207" customWidth="1"/>
    <col min="8960" max="8960" width="38.7109375" style="207"/>
    <col min="8961" max="8961" width="32.7109375" style="207" customWidth="1"/>
    <col min="8962" max="8962" width="17.28515625" style="207" customWidth="1"/>
    <col min="8963" max="8963" width="53.42578125" style="207" customWidth="1"/>
    <col min="8964" max="8964" width="11.42578125" style="207" bestFit="1" customWidth="1"/>
    <col min="8965" max="8967" width="9.140625" style="207" customWidth="1"/>
    <col min="8968" max="8968" width="10.7109375" style="207" customWidth="1"/>
    <col min="8969" max="9215" width="9.140625" style="207" customWidth="1"/>
    <col min="9216" max="9216" width="38.7109375" style="207"/>
    <col min="9217" max="9217" width="32.7109375" style="207" customWidth="1"/>
    <col min="9218" max="9218" width="17.28515625" style="207" customWidth="1"/>
    <col min="9219" max="9219" width="53.42578125" style="207" customWidth="1"/>
    <col min="9220" max="9220" width="11.42578125" style="207" bestFit="1" customWidth="1"/>
    <col min="9221" max="9223" width="9.140625" style="207" customWidth="1"/>
    <col min="9224" max="9224" width="10.7109375" style="207" customWidth="1"/>
    <col min="9225" max="9471" width="9.140625" style="207" customWidth="1"/>
    <col min="9472" max="9472" width="38.7109375" style="207"/>
    <col min="9473" max="9473" width="32.7109375" style="207" customWidth="1"/>
    <col min="9474" max="9474" width="17.28515625" style="207" customWidth="1"/>
    <col min="9475" max="9475" width="53.42578125" style="207" customWidth="1"/>
    <col min="9476" max="9476" width="11.42578125" style="207" bestFit="1" customWidth="1"/>
    <col min="9477" max="9479" width="9.140625" style="207" customWidth="1"/>
    <col min="9480" max="9480" width="10.7109375" style="207" customWidth="1"/>
    <col min="9481" max="9727" width="9.140625" style="207" customWidth="1"/>
    <col min="9728" max="9728" width="38.7109375" style="207"/>
    <col min="9729" max="9729" width="32.7109375" style="207" customWidth="1"/>
    <col min="9730" max="9730" width="17.28515625" style="207" customWidth="1"/>
    <col min="9731" max="9731" width="53.42578125" style="207" customWidth="1"/>
    <col min="9732" max="9732" width="11.42578125" style="207" bestFit="1" customWidth="1"/>
    <col min="9733" max="9735" width="9.140625" style="207" customWidth="1"/>
    <col min="9736" max="9736" width="10.7109375" style="207" customWidth="1"/>
    <col min="9737" max="9983" width="9.140625" style="207" customWidth="1"/>
    <col min="9984" max="9984" width="38.7109375" style="207"/>
    <col min="9985" max="9985" width="32.7109375" style="207" customWidth="1"/>
    <col min="9986" max="9986" width="17.28515625" style="207" customWidth="1"/>
    <col min="9987" max="9987" width="53.42578125" style="207" customWidth="1"/>
    <col min="9988" max="9988" width="11.42578125" style="207" bestFit="1" customWidth="1"/>
    <col min="9989" max="9991" width="9.140625" style="207" customWidth="1"/>
    <col min="9992" max="9992" width="10.7109375" style="207" customWidth="1"/>
    <col min="9993" max="10239" width="9.140625" style="207" customWidth="1"/>
    <col min="10240" max="10240" width="38.7109375" style="207"/>
    <col min="10241" max="10241" width="32.7109375" style="207" customWidth="1"/>
    <col min="10242" max="10242" width="17.28515625" style="207" customWidth="1"/>
    <col min="10243" max="10243" width="53.42578125" style="207" customWidth="1"/>
    <col min="10244" max="10244" width="11.42578125" style="207" bestFit="1" customWidth="1"/>
    <col min="10245" max="10247" width="9.140625" style="207" customWidth="1"/>
    <col min="10248" max="10248" width="10.7109375" style="207" customWidth="1"/>
    <col min="10249" max="10495" width="9.140625" style="207" customWidth="1"/>
    <col min="10496" max="10496" width="38.7109375" style="207"/>
    <col min="10497" max="10497" width="32.7109375" style="207" customWidth="1"/>
    <col min="10498" max="10498" width="17.28515625" style="207" customWidth="1"/>
    <col min="10499" max="10499" width="53.42578125" style="207" customWidth="1"/>
    <col min="10500" max="10500" width="11.42578125" style="207" bestFit="1" customWidth="1"/>
    <col min="10501" max="10503" width="9.140625" style="207" customWidth="1"/>
    <col min="10504" max="10504" width="10.7109375" style="207" customWidth="1"/>
    <col min="10505" max="10751" width="9.140625" style="207" customWidth="1"/>
    <col min="10752" max="10752" width="38.7109375" style="207"/>
    <col min="10753" max="10753" width="32.7109375" style="207" customWidth="1"/>
    <col min="10754" max="10754" width="17.28515625" style="207" customWidth="1"/>
    <col min="10755" max="10755" width="53.42578125" style="207" customWidth="1"/>
    <col min="10756" max="10756" width="11.42578125" style="207" bestFit="1" customWidth="1"/>
    <col min="10757" max="10759" width="9.140625" style="207" customWidth="1"/>
    <col min="10760" max="10760" width="10.7109375" style="207" customWidth="1"/>
    <col min="10761" max="11007" width="9.140625" style="207" customWidth="1"/>
    <col min="11008" max="11008" width="38.7109375" style="207"/>
    <col min="11009" max="11009" width="32.7109375" style="207" customWidth="1"/>
    <col min="11010" max="11010" width="17.28515625" style="207" customWidth="1"/>
    <col min="11011" max="11011" width="53.42578125" style="207" customWidth="1"/>
    <col min="11012" max="11012" width="11.42578125" style="207" bestFit="1" customWidth="1"/>
    <col min="11013" max="11015" width="9.140625" style="207" customWidth="1"/>
    <col min="11016" max="11016" width="10.7109375" style="207" customWidth="1"/>
    <col min="11017" max="11263" width="9.140625" style="207" customWidth="1"/>
    <col min="11264" max="11264" width="38.7109375" style="207"/>
    <col min="11265" max="11265" width="32.7109375" style="207" customWidth="1"/>
    <col min="11266" max="11266" width="17.28515625" style="207" customWidth="1"/>
    <col min="11267" max="11267" width="53.42578125" style="207" customWidth="1"/>
    <col min="11268" max="11268" width="11.42578125" style="207" bestFit="1" customWidth="1"/>
    <col min="11269" max="11271" width="9.140625" style="207" customWidth="1"/>
    <col min="11272" max="11272" width="10.7109375" style="207" customWidth="1"/>
    <col min="11273" max="11519" width="9.140625" style="207" customWidth="1"/>
    <col min="11520" max="11520" width="38.7109375" style="207"/>
    <col min="11521" max="11521" width="32.7109375" style="207" customWidth="1"/>
    <col min="11522" max="11522" width="17.28515625" style="207" customWidth="1"/>
    <col min="11523" max="11523" width="53.42578125" style="207" customWidth="1"/>
    <col min="11524" max="11524" width="11.42578125" style="207" bestFit="1" customWidth="1"/>
    <col min="11525" max="11527" width="9.140625" style="207" customWidth="1"/>
    <col min="11528" max="11528" width="10.7109375" style="207" customWidth="1"/>
    <col min="11529" max="11775" width="9.140625" style="207" customWidth="1"/>
    <col min="11776" max="11776" width="38.7109375" style="207"/>
    <col min="11777" max="11777" width="32.7109375" style="207" customWidth="1"/>
    <col min="11778" max="11778" width="17.28515625" style="207" customWidth="1"/>
    <col min="11779" max="11779" width="53.42578125" style="207" customWidth="1"/>
    <col min="11780" max="11780" width="11.42578125" style="207" bestFit="1" customWidth="1"/>
    <col min="11781" max="11783" width="9.140625" style="207" customWidth="1"/>
    <col min="11784" max="11784" width="10.7109375" style="207" customWidth="1"/>
    <col min="11785" max="12031" width="9.140625" style="207" customWidth="1"/>
    <col min="12032" max="12032" width="38.7109375" style="207"/>
    <col min="12033" max="12033" width="32.7109375" style="207" customWidth="1"/>
    <col min="12034" max="12034" width="17.28515625" style="207" customWidth="1"/>
    <col min="12035" max="12035" width="53.42578125" style="207" customWidth="1"/>
    <col min="12036" max="12036" width="11.42578125" style="207" bestFit="1" customWidth="1"/>
    <col min="12037" max="12039" width="9.140625" style="207" customWidth="1"/>
    <col min="12040" max="12040" width="10.7109375" style="207" customWidth="1"/>
    <col min="12041" max="12287" width="9.140625" style="207" customWidth="1"/>
    <col min="12288" max="12288" width="38.7109375" style="207"/>
    <col min="12289" max="12289" width="32.7109375" style="207" customWidth="1"/>
    <col min="12290" max="12290" width="17.28515625" style="207" customWidth="1"/>
    <col min="12291" max="12291" width="53.42578125" style="207" customWidth="1"/>
    <col min="12292" max="12292" width="11.42578125" style="207" bestFit="1" customWidth="1"/>
    <col min="12293" max="12295" width="9.140625" style="207" customWidth="1"/>
    <col min="12296" max="12296" width="10.7109375" style="207" customWidth="1"/>
    <col min="12297" max="12543" width="9.140625" style="207" customWidth="1"/>
    <col min="12544" max="12544" width="38.7109375" style="207"/>
    <col min="12545" max="12545" width="32.7109375" style="207" customWidth="1"/>
    <col min="12546" max="12546" width="17.28515625" style="207" customWidth="1"/>
    <col min="12547" max="12547" width="53.42578125" style="207" customWidth="1"/>
    <col min="12548" max="12548" width="11.42578125" style="207" bestFit="1" customWidth="1"/>
    <col min="12549" max="12551" width="9.140625" style="207" customWidth="1"/>
    <col min="12552" max="12552" width="10.7109375" style="207" customWidth="1"/>
    <col min="12553" max="12799" width="9.140625" style="207" customWidth="1"/>
    <col min="12800" max="12800" width="38.7109375" style="207"/>
    <col min="12801" max="12801" width="32.7109375" style="207" customWidth="1"/>
    <col min="12802" max="12802" width="17.28515625" style="207" customWidth="1"/>
    <col min="12803" max="12803" width="53.42578125" style="207" customWidth="1"/>
    <col min="12804" max="12804" width="11.42578125" style="207" bestFit="1" customWidth="1"/>
    <col min="12805" max="12807" width="9.140625" style="207" customWidth="1"/>
    <col min="12808" max="12808" width="10.7109375" style="207" customWidth="1"/>
    <col min="12809" max="13055" width="9.140625" style="207" customWidth="1"/>
    <col min="13056" max="13056" width="38.7109375" style="207"/>
    <col min="13057" max="13057" width="32.7109375" style="207" customWidth="1"/>
    <col min="13058" max="13058" width="17.28515625" style="207" customWidth="1"/>
    <col min="13059" max="13059" width="53.42578125" style="207" customWidth="1"/>
    <col min="13060" max="13060" width="11.42578125" style="207" bestFit="1" customWidth="1"/>
    <col min="13061" max="13063" width="9.140625" style="207" customWidth="1"/>
    <col min="13064" max="13064" width="10.7109375" style="207" customWidth="1"/>
    <col min="13065" max="13311" width="9.140625" style="207" customWidth="1"/>
    <col min="13312" max="13312" width="38.7109375" style="207"/>
    <col min="13313" max="13313" width="32.7109375" style="207" customWidth="1"/>
    <col min="13314" max="13314" width="17.28515625" style="207" customWidth="1"/>
    <col min="13315" max="13315" width="53.42578125" style="207" customWidth="1"/>
    <col min="13316" max="13316" width="11.42578125" style="207" bestFit="1" customWidth="1"/>
    <col min="13317" max="13319" width="9.140625" style="207" customWidth="1"/>
    <col min="13320" max="13320" width="10.7109375" style="207" customWidth="1"/>
    <col min="13321" max="13567" width="9.140625" style="207" customWidth="1"/>
    <col min="13568" max="13568" width="38.7109375" style="207"/>
    <col min="13569" max="13569" width="32.7109375" style="207" customWidth="1"/>
    <col min="13570" max="13570" width="17.28515625" style="207" customWidth="1"/>
    <col min="13571" max="13571" width="53.42578125" style="207" customWidth="1"/>
    <col min="13572" max="13572" width="11.42578125" style="207" bestFit="1" customWidth="1"/>
    <col min="13573" max="13575" width="9.140625" style="207" customWidth="1"/>
    <col min="13576" max="13576" width="10.7109375" style="207" customWidth="1"/>
    <col min="13577" max="13823" width="9.140625" style="207" customWidth="1"/>
    <col min="13824" max="13824" width="38.7109375" style="207"/>
    <col min="13825" max="13825" width="32.7109375" style="207" customWidth="1"/>
    <col min="13826" max="13826" width="17.28515625" style="207" customWidth="1"/>
    <col min="13827" max="13827" width="53.42578125" style="207" customWidth="1"/>
    <col min="13828" max="13828" width="11.42578125" style="207" bestFit="1" customWidth="1"/>
    <col min="13829" max="13831" width="9.140625" style="207" customWidth="1"/>
    <col min="13832" max="13832" width="10.7109375" style="207" customWidth="1"/>
    <col min="13833" max="14079" width="9.140625" style="207" customWidth="1"/>
    <col min="14080" max="14080" width="38.7109375" style="207"/>
    <col min="14081" max="14081" width="32.7109375" style="207" customWidth="1"/>
    <col min="14082" max="14082" width="17.28515625" style="207" customWidth="1"/>
    <col min="14083" max="14083" width="53.42578125" style="207" customWidth="1"/>
    <col min="14084" max="14084" width="11.42578125" style="207" bestFit="1" customWidth="1"/>
    <col min="14085" max="14087" width="9.140625" style="207" customWidth="1"/>
    <col min="14088" max="14088" width="10.7109375" style="207" customWidth="1"/>
    <col min="14089" max="14335" width="9.140625" style="207" customWidth="1"/>
    <col min="14336" max="14336" width="38.7109375" style="207"/>
    <col min="14337" max="14337" width="32.7109375" style="207" customWidth="1"/>
    <col min="14338" max="14338" width="17.28515625" style="207" customWidth="1"/>
    <col min="14339" max="14339" width="53.42578125" style="207" customWidth="1"/>
    <col min="14340" max="14340" width="11.42578125" style="207" bestFit="1" customWidth="1"/>
    <col min="14341" max="14343" width="9.140625" style="207" customWidth="1"/>
    <col min="14344" max="14344" width="10.7109375" style="207" customWidth="1"/>
    <col min="14345" max="14591" width="9.140625" style="207" customWidth="1"/>
    <col min="14592" max="14592" width="38.7109375" style="207"/>
    <col min="14593" max="14593" width="32.7109375" style="207" customWidth="1"/>
    <col min="14594" max="14594" width="17.28515625" style="207" customWidth="1"/>
    <col min="14595" max="14595" width="53.42578125" style="207" customWidth="1"/>
    <col min="14596" max="14596" width="11.42578125" style="207" bestFit="1" customWidth="1"/>
    <col min="14597" max="14599" width="9.140625" style="207" customWidth="1"/>
    <col min="14600" max="14600" width="10.7109375" style="207" customWidth="1"/>
    <col min="14601" max="14847" width="9.140625" style="207" customWidth="1"/>
    <col min="14848" max="14848" width="38.7109375" style="207"/>
    <col min="14849" max="14849" width="32.7109375" style="207" customWidth="1"/>
    <col min="14850" max="14850" width="17.28515625" style="207" customWidth="1"/>
    <col min="14851" max="14851" width="53.42578125" style="207" customWidth="1"/>
    <col min="14852" max="14852" width="11.42578125" style="207" bestFit="1" customWidth="1"/>
    <col min="14853" max="14855" width="9.140625" style="207" customWidth="1"/>
    <col min="14856" max="14856" width="10.7109375" style="207" customWidth="1"/>
    <col min="14857" max="15103" width="9.140625" style="207" customWidth="1"/>
    <col min="15104" max="15104" width="38.7109375" style="207"/>
    <col min="15105" max="15105" width="32.7109375" style="207" customWidth="1"/>
    <col min="15106" max="15106" width="17.28515625" style="207" customWidth="1"/>
    <col min="15107" max="15107" width="53.42578125" style="207" customWidth="1"/>
    <col min="15108" max="15108" width="11.42578125" style="207" bestFit="1" customWidth="1"/>
    <col min="15109" max="15111" width="9.140625" style="207" customWidth="1"/>
    <col min="15112" max="15112" width="10.7109375" style="207" customWidth="1"/>
    <col min="15113" max="15359" width="9.140625" style="207" customWidth="1"/>
    <col min="15360" max="15360" width="38.7109375" style="207"/>
    <col min="15361" max="15361" width="32.7109375" style="207" customWidth="1"/>
    <col min="15362" max="15362" width="17.28515625" style="207" customWidth="1"/>
    <col min="15363" max="15363" width="53.42578125" style="207" customWidth="1"/>
    <col min="15364" max="15364" width="11.42578125" style="207" bestFit="1" customWidth="1"/>
    <col min="15365" max="15367" width="9.140625" style="207" customWidth="1"/>
    <col min="15368" max="15368" width="10.7109375" style="207" customWidth="1"/>
    <col min="15369" max="15615" width="9.140625" style="207" customWidth="1"/>
    <col min="15616" max="15616" width="38.7109375" style="207"/>
    <col min="15617" max="15617" width="32.7109375" style="207" customWidth="1"/>
    <col min="15618" max="15618" width="17.28515625" style="207" customWidth="1"/>
    <col min="15619" max="15619" width="53.42578125" style="207" customWidth="1"/>
    <col min="15620" max="15620" width="11.42578125" style="207" bestFit="1" customWidth="1"/>
    <col min="15621" max="15623" width="9.140625" style="207" customWidth="1"/>
    <col min="15624" max="15624" width="10.7109375" style="207" customWidth="1"/>
    <col min="15625" max="15871" width="9.140625" style="207" customWidth="1"/>
    <col min="15872" max="15872" width="38.7109375" style="207"/>
    <col min="15873" max="15873" width="32.7109375" style="207" customWidth="1"/>
    <col min="15874" max="15874" width="17.28515625" style="207" customWidth="1"/>
    <col min="15875" max="15875" width="53.42578125" style="207" customWidth="1"/>
    <col min="15876" max="15876" width="11.42578125" style="207" bestFit="1" customWidth="1"/>
    <col min="15877" max="15879" width="9.140625" style="207" customWidth="1"/>
    <col min="15880" max="15880" width="10.7109375" style="207" customWidth="1"/>
    <col min="15881" max="16127" width="9.140625" style="207" customWidth="1"/>
    <col min="16128" max="16128" width="38.7109375" style="207"/>
    <col min="16129" max="16129" width="32.7109375" style="207" customWidth="1"/>
    <col min="16130" max="16130" width="17.28515625" style="207" customWidth="1"/>
    <col min="16131" max="16131" width="53.42578125" style="207" customWidth="1"/>
    <col min="16132" max="16132" width="11.42578125" style="207" bestFit="1" customWidth="1"/>
    <col min="16133" max="16135" width="9.140625" style="207" customWidth="1"/>
    <col min="16136" max="16136" width="10.7109375" style="207" customWidth="1"/>
    <col min="16137" max="16383" width="9.140625" style="207" customWidth="1"/>
    <col min="16384" max="16384" width="38.7109375" style="207"/>
  </cols>
  <sheetData>
    <row r="1" spans="1:5" ht="30" x14ac:dyDescent="0.25">
      <c r="C1" s="124" t="s">
        <v>210</v>
      </c>
    </row>
    <row r="5" spans="1:5" ht="21" x14ac:dyDescent="0.35">
      <c r="A5" s="387" t="s">
        <v>207</v>
      </c>
      <c r="B5" s="387"/>
      <c r="C5" s="387"/>
    </row>
    <row r="6" spans="1:5" x14ac:dyDescent="0.25">
      <c r="A6" s="388" t="s">
        <v>265</v>
      </c>
      <c r="B6" s="388"/>
      <c r="C6" s="388"/>
    </row>
    <row r="7" spans="1:5" x14ac:dyDescent="0.25">
      <c r="A7" s="389" t="s">
        <v>208</v>
      </c>
      <c r="B7" s="389"/>
      <c r="C7" s="389"/>
    </row>
    <row r="8" spans="1:5" x14ac:dyDescent="0.25">
      <c r="A8" s="114"/>
      <c r="B8" s="115"/>
      <c r="C8" s="116"/>
    </row>
    <row r="9" spans="1:5" x14ac:dyDescent="0.25">
      <c r="B9" s="390" t="s">
        <v>7</v>
      </c>
      <c r="C9" s="390"/>
    </row>
    <row r="10" spans="1:5" x14ac:dyDescent="0.25">
      <c r="A10" s="117" t="s">
        <v>119</v>
      </c>
      <c r="B10" s="118" t="s">
        <v>86</v>
      </c>
      <c r="C10" s="119" t="s">
        <v>209</v>
      </c>
      <c r="E10" s="113"/>
    </row>
    <row r="11" spans="1:5" s="121" customFormat="1" ht="51.75" x14ac:dyDescent="0.25">
      <c r="A11" s="152" t="s">
        <v>420</v>
      </c>
      <c r="B11" s="160">
        <v>12058418</v>
      </c>
      <c r="C11" s="233" t="s">
        <v>366</v>
      </c>
      <c r="D11" s="120"/>
    </row>
    <row r="12" spans="1:5" x14ac:dyDescent="0.25">
      <c r="A12" s="153" t="s">
        <v>421</v>
      </c>
      <c r="B12" s="160">
        <v>3641642</v>
      </c>
      <c r="C12" s="234" t="s">
        <v>367</v>
      </c>
    </row>
    <row r="13" spans="1:5" s="121" customFormat="1" x14ac:dyDescent="0.25">
      <c r="A13" s="172" t="s">
        <v>422</v>
      </c>
      <c r="B13" s="160">
        <f>SUM(B14:B15)</f>
        <v>16200</v>
      </c>
      <c r="C13" s="155"/>
      <c r="D13" s="120"/>
    </row>
    <row r="14" spans="1:5" s="200" customFormat="1" x14ac:dyDescent="0.25">
      <c r="A14" s="162" t="s">
        <v>422</v>
      </c>
      <c r="B14" s="159">
        <v>15000</v>
      </c>
      <c r="C14" s="234" t="s">
        <v>283</v>
      </c>
      <c r="D14" s="199"/>
    </row>
    <row r="15" spans="1:5" s="200" customFormat="1" ht="26.25" x14ac:dyDescent="0.25">
      <c r="A15" s="162" t="s">
        <v>433</v>
      </c>
      <c r="B15" s="159">
        <v>1200</v>
      </c>
      <c r="C15" s="234" t="s">
        <v>368</v>
      </c>
      <c r="D15" s="199"/>
    </row>
    <row r="16" spans="1:5" s="200" customFormat="1" ht="26.25" x14ac:dyDescent="0.25">
      <c r="A16" s="153" t="s">
        <v>423</v>
      </c>
      <c r="B16" s="160">
        <v>36000</v>
      </c>
      <c r="C16" s="155" t="s">
        <v>369</v>
      </c>
      <c r="D16" s="199"/>
    </row>
    <row r="17" spans="1:9" s="200" customFormat="1" x14ac:dyDescent="0.25">
      <c r="A17" s="153" t="s">
        <v>424</v>
      </c>
      <c r="B17" s="160">
        <f>SUM(B18:B19)</f>
        <v>170000</v>
      </c>
      <c r="C17" s="155"/>
      <c r="D17" s="199"/>
    </row>
    <row r="18" spans="1:9" s="200" customFormat="1" x14ac:dyDescent="0.25">
      <c r="A18" s="201" t="s">
        <v>424</v>
      </c>
      <c r="B18" s="202">
        <v>120000</v>
      </c>
      <c r="C18" s="155" t="s">
        <v>405</v>
      </c>
      <c r="D18" s="199"/>
    </row>
    <row r="19" spans="1:9" s="200" customFormat="1" ht="39" x14ac:dyDescent="0.25">
      <c r="A19" s="201" t="s">
        <v>424</v>
      </c>
      <c r="B19" s="202">
        <v>50000</v>
      </c>
      <c r="C19" s="155" t="s">
        <v>370</v>
      </c>
      <c r="D19" s="199"/>
    </row>
    <row r="20" spans="1:9" s="206" customFormat="1" x14ac:dyDescent="0.25">
      <c r="A20" s="203" t="s">
        <v>425</v>
      </c>
      <c r="B20" s="160">
        <f>SUM(B21:B29)</f>
        <v>353030</v>
      </c>
      <c r="C20" s="204"/>
      <c r="D20" s="205"/>
    </row>
    <row r="21" spans="1:9" ht="26.25" x14ac:dyDescent="0.25">
      <c r="A21" s="157" t="s">
        <v>425</v>
      </c>
      <c r="B21" s="159">
        <v>1900</v>
      </c>
      <c r="C21" s="176" t="s">
        <v>311</v>
      </c>
    </row>
    <row r="22" spans="1:9" ht="26.25" x14ac:dyDescent="0.25">
      <c r="A22" s="157" t="s">
        <v>425</v>
      </c>
      <c r="B22" s="159">
        <v>15000</v>
      </c>
      <c r="C22" s="176" t="s">
        <v>255</v>
      </c>
    </row>
    <row r="23" spans="1:9" ht="39" x14ac:dyDescent="0.25">
      <c r="A23" s="157" t="s">
        <v>425</v>
      </c>
      <c r="B23" s="159">
        <v>30000</v>
      </c>
      <c r="C23" s="176" t="s">
        <v>256</v>
      </c>
    </row>
    <row r="24" spans="1:9" ht="27" customHeight="1" x14ac:dyDescent="0.25">
      <c r="A24" s="157" t="s">
        <v>425</v>
      </c>
      <c r="B24" s="159">
        <v>4400</v>
      </c>
      <c r="C24" s="176" t="s">
        <v>406</v>
      </c>
    </row>
    <row r="25" spans="1:9" ht="26.25" x14ac:dyDescent="0.25">
      <c r="A25" s="157" t="s">
        <v>426</v>
      </c>
      <c r="B25" s="159">
        <v>40000</v>
      </c>
      <c r="C25" s="176" t="s">
        <v>376</v>
      </c>
    </row>
    <row r="26" spans="1:9" ht="39" x14ac:dyDescent="0.25">
      <c r="A26" s="157" t="s">
        <v>425</v>
      </c>
      <c r="B26" s="159">
        <v>52000</v>
      </c>
      <c r="C26" s="176" t="s">
        <v>374</v>
      </c>
    </row>
    <row r="27" spans="1:9" ht="64.5" x14ac:dyDescent="0.25">
      <c r="A27" s="157" t="s">
        <v>425</v>
      </c>
      <c r="B27" s="159">
        <v>14130</v>
      </c>
      <c r="C27" s="176" t="s">
        <v>435</v>
      </c>
    </row>
    <row r="28" spans="1:9" ht="39" x14ac:dyDescent="0.25">
      <c r="A28" s="157" t="s">
        <v>425</v>
      </c>
      <c r="B28" s="159">
        <v>180000</v>
      </c>
      <c r="C28" s="176" t="s">
        <v>375</v>
      </c>
    </row>
    <row r="29" spans="1:9" ht="39" x14ac:dyDescent="0.25">
      <c r="A29" s="157" t="s">
        <v>425</v>
      </c>
      <c r="B29" s="159">
        <v>15600</v>
      </c>
      <c r="C29" s="176" t="s">
        <v>257</v>
      </c>
    </row>
    <row r="30" spans="1:9" s="113" customFormat="1" x14ac:dyDescent="0.25">
      <c r="A30" s="163" t="s">
        <v>427</v>
      </c>
      <c r="B30" s="160">
        <f>SUM(B31:B36)</f>
        <v>4740900</v>
      </c>
      <c r="C30" s="189"/>
      <c r="E30" s="207"/>
      <c r="F30" s="207"/>
      <c r="G30" s="207"/>
      <c r="H30" s="207"/>
      <c r="I30" s="207"/>
    </row>
    <row r="31" spans="1:9" s="113" customFormat="1" ht="36.75" customHeight="1" x14ac:dyDescent="0.25">
      <c r="A31" s="167" t="s">
        <v>427</v>
      </c>
      <c r="B31" s="175">
        <v>231620</v>
      </c>
      <c r="C31" s="176" t="s">
        <v>407</v>
      </c>
      <c r="E31" s="207"/>
      <c r="F31" s="207"/>
      <c r="G31" s="207"/>
      <c r="H31" s="207"/>
      <c r="I31" s="207"/>
    </row>
    <row r="32" spans="1:9" s="113" customFormat="1" ht="36.75" customHeight="1" x14ac:dyDescent="0.25">
      <c r="A32" s="167" t="s">
        <v>427</v>
      </c>
      <c r="B32" s="175">
        <v>300000</v>
      </c>
      <c r="C32" s="176" t="s">
        <v>408</v>
      </c>
      <c r="E32" s="207"/>
      <c r="F32" s="207"/>
      <c r="G32" s="207"/>
      <c r="H32" s="207"/>
      <c r="I32" s="207"/>
    </row>
    <row r="33" spans="1:9" s="113" customFormat="1" ht="36.75" customHeight="1" x14ac:dyDescent="0.25">
      <c r="A33" s="167" t="s">
        <v>427</v>
      </c>
      <c r="B33" s="175">
        <v>800000</v>
      </c>
      <c r="C33" s="176" t="s">
        <v>371</v>
      </c>
      <c r="E33" s="207"/>
      <c r="F33" s="207"/>
      <c r="G33" s="207"/>
      <c r="H33" s="207"/>
      <c r="I33" s="207"/>
    </row>
    <row r="34" spans="1:9" s="113" customFormat="1" ht="36.75" customHeight="1" x14ac:dyDescent="0.25">
      <c r="A34" s="167" t="s">
        <v>427</v>
      </c>
      <c r="B34" s="175">
        <v>2251400</v>
      </c>
      <c r="C34" s="176" t="s">
        <v>372</v>
      </c>
      <c r="E34" s="207"/>
      <c r="F34" s="207"/>
      <c r="G34" s="207"/>
      <c r="H34" s="207"/>
      <c r="I34" s="207"/>
    </row>
    <row r="35" spans="1:9" s="113" customFormat="1" ht="36.75" customHeight="1" x14ac:dyDescent="0.25">
      <c r="A35" s="167" t="s">
        <v>427</v>
      </c>
      <c r="B35" s="175">
        <v>1007880</v>
      </c>
      <c r="C35" s="176" t="s">
        <v>373</v>
      </c>
      <c r="E35" s="207"/>
      <c r="F35" s="207"/>
      <c r="G35" s="207"/>
      <c r="H35" s="207"/>
      <c r="I35" s="207"/>
    </row>
    <row r="36" spans="1:9" s="113" customFormat="1" ht="36.75" customHeight="1" x14ac:dyDescent="0.25">
      <c r="A36" s="167" t="s">
        <v>427</v>
      </c>
      <c r="B36" s="173">
        <v>150000</v>
      </c>
      <c r="C36" s="156" t="s">
        <v>409</v>
      </c>
      <c r="E36" s="207"/>
      <c r="F36" s="207"/>
      <c r="G36" s="207"/>
      <c r="H36" s="207"/>
      <c r="I36" s="207"/>
    </row>
    <row r="37" spans="1:9" s="113" customFormat="1" ht="36.75" customHeight="1" x14ac:dyDescent="0.25">
      <c r="A37" s="163" t="s">
        <v>428</v>
      </c>
      <c r="B37" s="235">
        <v>518510</v>
      </c>
      <c r="C37" s="156" t="s">
        <v>410</v>
      </c>
      <c r="E37" s="207"/>
      <c r="F37" s="207"/>
      <c r="G37" s="207"/>
      <c r="H37" s="207"/>
      <c r="I37" s="207"/>
    </row>
    <row r="38" spans="1:9" s="113" customFormat="1" ht="36.75" hidden="1" customHeight="1" x14ac:dyDescent="0.25">
      <c r="A38" s="167" t="s">
        <v>284</v>
      </c>
      <c r="B38" s="175"/>
      <c r="C38" s="189" t="s">
        <v>312</v>
      </c>
      <c r="E38" s="207"/>
      <c r="F38" s="207"/>
      <c r="G38" s="207"/>
      <c r="H38" s="207"/>
      <c r="I38" s="207"/>
    </row>
    <row r="39" spans="1:9" s="113" customFormat="1" hidden="1" x14ac:dyDescent="0.25">
      <c r="A39" s="163"/>
      <c r="B39" s="196"/>
      <c r="C39" s="176"/>
      <c r="E39" s="207"/>
      <c r="F39" s="207"/>
      <c r="G39" s="207"/>
      <c r="H39" s="207"/>
      <c r="I39" s="207"/>
    </row>
    <row r="40" spans="1:9" s="113" customFormat="1" hidden="1" x14ac:dyDescent="0.25">
      <c r="A40" s="163"/>
      <c r="B40" s="196"/>
      <c r="C40" s="176"/>
      <c r="E40" s="207"/>
      <c r="F40" s="207"/>
      <c r="G40" s="207"/>
      <c r="H40" s="207"/>
      <c r="I40" s="207"/>
    </row>
    <row r="41" spans="1:9" s="113" customFormat="1" x14ac:dyDescent="0.25">
      <c r="A41" s="158"/>
      <c r="B41" s="160">
        <f>B11+B12+B13+B20+B16+B17+B30+B37</f>
        <v>21534700</v>
      </c>
      <c r="C41" s="161"/>
      <c r="E41" s="207"/>
      <c r="F41" s="207"/>
      <c r="G41" s="207"/>
      <c r="H41" s="207"/>
      <c r="I41" s="207"/>
    </row>
    <row r="42" spans="1:9" s="113" customFormat="1" ht="9" customHeight="1" x14ac:dyDescent="0.25">
      <c r="A42" s="158"/>
      <c r="B42" s="160"/>
      <c r="C42" s="161"/>
      <c r="E42" s="207"/>
      <c r="F42" s="207"/>
      <c r="G42" s="207"/>
      <c r="H42" s="207"/>
      <c r="I42" s="207"/>
    </row>
    <row r="43" spans="1:9" s="113" customFormat="1" ht="51.75" x14ac:dyDescent="0.25">
      <c r="A43" s="172" t="s">
        <v>227</v>
      </c>
      <c r="B43" s="177">
        <v>1915463.52</v>
      </c>
      <c r="C43" s="156" t="s">
        <v>377</v>
      </c>
      <c r="E43" s="207"/>
      <c r="F43" s="207"/>
      <c r="G43" s="207"/>
      <c r="H43" s="207"/>
      <c r="I43" s="207"/>
    </row>
    <row r="44" spans="1:9" s="113" customFormat="1" ht="26.25" x14ac:dyDescent="0.25">
      <c r="A44" s="172" t="s">
        <v>228</v>
      </c>
      <c r="B44" s="177">
        <v>578469.98</v>
      </c>
      <c r="C44" s="176" t="s">
        <v>378</v>
      </c>
      <c r="E44" s="207"/>
      <c r="F44" s="207"/>
      <c r="G44" s="207"/>
      <c r="H44" s="207"/>
      <c r="I44" s="207"/>
    </row>
    <row r="45" spans="1:9" s="121" customFormat="1" x14ac:dyDescent="0.25">
      <c r="A45" s="172" t="s">
        <v>285</v>
      </c>
      <c r="B45" s="160">
        <f>SUM(B46:B47)</f>
        <v>1100</v>
      </c>
      <c r="C45" s="155"/>
      <c r="D45" s="113"/>
      <c r="E45" s="207"/>
      <c r="F45" s="207"/>
      <c r="G45" s="207"/>
      <c r="H45" s="207"/>
    </row>
    <row r="46" spans="1:9" s="121" customFormat="1" x14ac:dyDescent="0.25">
      <c r="A46" s="162" t="s">
        <v>285</v>
      </c>
      <c r="B46" s="159">
        <v>700</v>
      </c>
      <c r="C46" s="234" t="s">
        <v>283</v>
      </c>
      <c r="D46" s="113"/>
      <c r="E46" s="207"/>
      <c r="F46" s="207"/>
      <c r="G46" s="207"/>
      <c r="H46" s="207"/>
    </row>
    <row r="47" spans="1:9" s="121" customFormat="1" ht="26.25" x14ac:dyDescent="0.25">
      <c r="A47" s="162" t="s">
        <v>285</v>
      </c>
      <c r="B47" s="159">
        <v>400</v>
      </c>
      <c r="C47" s="234" t="s">
        <v>379</v>
      </c>
      <c r="D47" s="113"/>
      <c r="E47" s="207"/>
      <c r="F47" s="207"/>
      <c r="G47" s="207"/>
      <c r="H47" s="207"/>
    </row>
    <row r="48" spans="1:9" s="113" customFormat="1" x14ac:dyDescent="0.25">
      <c r="A48" s="172" t="s">
        <v>434</v>
      </c>
      <c r="B48" s="160">
        <v>4190210.78</v>
      </c>
      <c r="C48" s="161" t="s">
        <v>281</v>
      </c>
      <c r="E48" s="207"/>
      <c r="F48" s="207"/>
      <c r="G48" s="207"/>
      <c r="H48" s="207"/>
      <c r="I48" s="207"/>
    </row>
    <row r="49" spans="1:9" s="113" customFormat="1" hidden="1" x14ac:dyDescent="0.25">
      <c r="A49" s="170" t="s">
        <v>282</v>
      </c>
      <c r="B49" s="192"/>
      <c r="C49" s="190" t="s">
        <v>293</v>
      </c>
      <c r="E49" s="207"/>
      <c r="F49" s="207"/>
      <c r="G49" s="207"/>
      <c r="H49" s="207"/>
      <c r="I49" s="207"/>
    </row>
    <row r="50" spans="1:9" s="113" customFormat="1" ht="18" hidden="1" customHeight="1" x14ac:dyDescent="0.25">
      <c r="A50" s="170" t="s">
        <v>288</v>
      </c>
      <c r="B50" s="171"/>
      <c r="C50" s="161"/>
      <c r="F50" s="207"/>
      <c r="G50" s="207"/>
      <c r="H50" s="207"/>
      <c r="I50" s="207"/>
    </row>
    <row r="51" spans="1:9" s="113" customFormat="1" ht="18" hidden="1" customHeight="1" x14ac:dyDescent="0.25">
      <c r="A51" s="169" t="s">
        <v>286</v>
      </c>
      <c r="B51" s="159"/>
      <c r="C51" s="155" t="s">
        <v>287</v>
      </c>
      <c r="E51" s="207"/>
      <c r="F51" s="207"/>
      <c r="G51" s="207"/>
      <c r="H51" s="207"/>
      <c r="I51" s="207"/>
    </row>
    <row r="52" spans="1:9" s="113" customFormat="1" ht="18" hidden="1" customHeight="1" x14ac:dyDescent="0.25">
      <c r="A52" s="169" t="s">
        <v>288</v>
      </c>
      <c r="B52" s="159"/>
      <c r="C52" s="155" t="s">
        <v>289</v>
      </c>
      <c r="E52" s="207"/>
      <c r="F52" s="207"/>
      <c r="G52" s="207"/>
      <c r="H52" s="207"/>
      <c r="I52" s="207"/>
    </row>
    <row r="53" spans="1:9" s="113" customFormat="1" ht="27.75" customHeight="1" x14ac:dyDescent="0.25">
      <c r="A53" s="170" t="s">
        <v>391</v>
      </c>
      <c r="B53" s="160">
        <v>200000</v>
      </c>
      <c r="C53" s="155" t="s">
        <v>392</v>
      </c>
      <c r="E53" s="207"/>
      <c r="F53" s="207"/>
      <c r="G53" s="207"/>
      <c r="H53" s="207"/>
      <c r="I53" s="207"/>
    </row>
    <row r="54" spans="1:9" s="113" customFormat="1" x14ac:dyDescent="0.25">
      <c r="A54" s="172" t="s">
        <v>275</v>
      </c>
      <c r="B54" s="160">
        <f>SUM(B55:B58)</f>
        <v>2036300</v>
      </c>
      <c r="C54" s="161"/>
      <c r="E54" s="207"/>
      <c r="F54" s="207"/>
      <c r="G54" s="207"/>
      <c r="H54" s="207"/>
      <c r="I54" s="207"/>
    </row>
    <row r="55" spans="1:9" s="113" customFormat="1" ht="26.25" x14ac:dyDescent="0.25">
      <c r="A55" s="162" t="s">
        <v>321</v>
      </c>
      <c r="B55" s="175">
        <v>55000</v>
      </c>
      <c r="C55" s="176" t="s">
        <v>411</v>
      </c>
      <c r="E55" s="207"/>
      <c r="F55" s="207"/>
      <c r="G55" s="207"/>
      <c r="H55" s="207"/>
      <c r="I55" s="207"/>
    </row>
    <row r="56" spans="1:9" s="113" customFormat="1" ht="26.25" x14ac:dyDescent="0.25">
      <c r="A56" s="162" t="s">
        <v>272</v>
      </c>
      <c r="B56" s="168">
        <v>750800</v>
      </c>
      <c r="C56" s="176" t="s">
        <v>412</v>
      </c>
      <c r="E56" s="207"/>
      <c r="F56" s="207"/>
      <c r="G56" s="207"/>
      <c r="H56" s="207"/>
      <c r="I56" s="207"/>
    </row>
    <row r="57" spans="1:9" s="113" customFormat="1" ht="26.25" x14ac:dyDescent="0.25">
      <c r="A57" s="162" t="s">
        <v>273</v>
      </c>
      <c r="B57" s="175">
        <v>866500</v>
      </c>
      <c r="C57" s="176" t="s">
        <v>413</v>
      </c>
      <c r="E57" s="207"/>
      <c r="F57" s="207"/>
      <c r="G57" s="207"/>
      <c r="H57" s="207"/>
      <c r="I57" s="207"/>
    </row>
    <row r="58" spans="1:9" s="113" customFormat="1" ht="51.75" x14ac:dyDescent="0.25">
      <c r="A58" s="162" t="s">
        <v>274</v>
      </c>
      <c r="B58" s="175">
        <v>364000</v>
      </c>
      <c r="C58" s="176" t="s">
        <v>414</v>
      </c>
      <c r="E58" s="207"/>
      <c r="F58" s="207"/>
      <c r="G58" s="207"/>
      <c r="H58" s="207"/>
      <c r="I58" s="207"/>
    </row>
    <row r="59" spans="1:9" s="113" customFormat="1" x14ac:dyDescent="0.25">
      <c r="A59" s="170" t="s">
        <v>229</v>
      </c>
      <c r="B59" s="171">
        <f>SUM(B60:B67)</f>
        <v>349591.72</v>
      </c>
      <c r="C59" s="161"/>
      <c r="E59" s="207"/>
      <c r="F59" s="207"/>
      <c r="G59" s="207"/>
      <c r="H59" s="207"/>
      <c r="I59" s="207"/>
    </row>
    <row r="60" spans="1:9" s="113" customFormat="1" x14ac:dyDescent="0.25">
      <c r="A60" s="169" t="s">
        <v>229</v>
      </c>
      <c r="B60" s="175">
        <v>65000</v>
      </c>
      <c r="C60" s="176" t="s">
        <v>393</v>
      </c>
      <c r="E60" s="207"/>
      <c r="F60" s="207"/>
      <c r="G60" s="207"/>
      <c r="H60" s="207"/>
      <c r="I60" s="207"/>
    </row>
    <row r="61" spans="1:9" s="113" customFormat="1" x14ac:dyDescent="0.25">
      <c r="A61" s="169" t="s">
        <v>229</v>
      </c>
      <c r="B61" s="175">
        <v>20000</v>
      </c>
      <c r="C61" s="176" t="s">
        <v>380</v>
      </c>
      <c r="E61" s="207"/>
      <c r="F61" s="207"/>
      <c r="G61" s="207"/>
      <c r="H61" s="207"/>
      <c r="I61" s="207"/>
    </row>
    <row r="62" spans="1:9" s="113" customFormat="1" x14ac:dyDescent="0.25">
      <c r="A62" s="169" t="s">
        <v>229</v>
      </c>
      <c r="B62" s="175">
        <v>15000</v>
      </c>
      <c r="C62" s="176" t="s">
        <v>381</v>
      </c>
      <c r="E62" s="207"/>
      <c r="F62" s="207"/>
      <c r="G62" s="207"/>
      <c r="H62" s="207"/>
      <c r="I62" s="207"/>
    </row>
    <row r="63" spans="1:9" s="113" customFormat="1" x14ac:dyDescent="0.25">
      <c r="A63" s="169" t="s">
        <v>229</v>
      </c>
      <c r="B63" s="175">
        <v>30000</v>
      </c>
      <c r="C63" s="176" t="s">
        <v>313</v>
      </c>
      <c r="E63" s="207"/>
      <c r="F63" s="207"/>
      <c r="G63" s="207"/>
      <c r="H63" s="207"/>
      <c r="I63" s="207"/>
    </row>
    <row r="64" spans="1:9" s="113" customFormat="1" ht="39" x14ac:dyDescent="0.25">
      <c r="A64" s="169" t="s">
        <v>229</v>
      </c>
      <c r="B64" s="175">
        <v>7969.48</v>
      </c>
      <c r="C64" s="176" t="s">
        <v>259</v>
      </c>
      <c r="E64" s="207"/>
      <c r="F64" s="207"/>
      <c r="G64" s="207"/>
      <c r="H64" s="207"/>
      <c r="I64" s="207"/>
    </row>
    <row r="65" spans="1:9" s="113" customFormat="1" x14ac:dyDescent="0.25">
      <c r="A65" s="169" t="s">
        <v>229</v>
      </c>
      <c r="B65" s="175"/>
      <c r="C65" s="176"/>
      <c r="E65" s="207"/>
      <c r="F65" s="207"/>
      <c r="G65" s="207"/>
      <c r="H65" s="207"/>
      <c r="I65" s="207"/>
    </row>
    <row r="66" spans="1:9" s="113" customFormat="1" ht="42" customHeight="1" x14ac:dyDescent="0.25">
      <c r="A66" s="169" t="s">
        <v>229</v>
      </c>
      <c r="B66" s="173">
        <v>207214.27</v>
      </c>
      <c r="C66" s="176" t="s">
        <v>384</v>
      </c>
      <c r="E66" s="207"/>
      <c r="F66" s="207"/>
      <c r="G66" s="207"/>
      <c r="H66" s="207"/>
      <c r="I66" s="207"/>
    </row>
    <row r="67" spans="1:9" s="113" customFormat="1" ht="39" x14ac:dyDescent="0.25">
      <c r="A67" s="169" t="s">
        <v>229</v>
      </c>
      <c r="B67" s="198">
        <v>4407.97</v>
      </c>
      <c r="C67" s="176" t="s">
        <v>382</v>
      </c>
      <c r="E67" s="207"/>
      <c r="F67" s="207"/>
      <c r="G67" s="207"/>
      <c r="H67" s="207"/>
      <c r="I67" s="207"/>
    </row>
    <row r="68" spans="1:9" s="113" customFormat="1" ht="39" x14ac:dyDescent="0.25">
      <c r="A68" s="172" t="s">
        <v>230</v>
      </c>
      <c r="B68" s="64">
        <v>12000</v>
      </c>
      <c r="C68" s="176" t="s">
        <v>415</v>
      </c>
      <c r="D68" s="113" t="s">
        <v>347</v>
      </c>
      <c r="E68" s="207"/>
      <c r="F68" s="207"/>
      <c r="G68" s="207"/>
      <c r="H68" s="207"/>
      <c r="I68" s="207"/>
    </row>
    <row r="69" spans="1:9" x14ac:dyDescent="0.25">
      <c r="A69" s="172" t="s">
        <v>231</v>
      </c>
      <c r="B69" s="160">
        <f>SUM(B70:B71)</f>
        <v>116544</v>
      </c>
      <c r="C69" s="161"/>
    </row>
    <row r="70" spans="1:9" ht="51.75" x14ac:dyDescent="0.25">
      <c r="A70" s="162" t="s">
        <v>231</v>
      </c>
      <c r="B70" s="173">
        <v>68400</v>
      </c>
      <c r="C70" s="156" t="s">
        <v>260</v>
      </c>
      <c r="D70" s="113" t="s">
        <v>348</v>
      </c>
      <c r="E70" s="113"/>
    </row>
    <row r="71" spans="1:9" ht="64.5" x14ac:dyDescent="0.25">
      <c r="A71" s="162" t="s">
        <v>231</v>
      </c>
      <c r="B71" s="173">
        <v>48144</v>
      </c>
      <c r="C71" s="156" t="s">
        <v>261</v>
      </c>
      <c r="D71" s="113" t="s">
        <v>349</v>
      </c>
      <c r="E71" s="113"/>
    </row>
    <row r="72" spans="1:9" x14ac:dyDescent="0.25">
      <c r="A72" s="172" t="s">
        <v>232</v>
      </c>
      <c r="B72" s="160">
        <f>SUM(B73:B74)</f>
        <v>328900</v>
      </c>
      <c r="C72" s="161"/>
    </row>
    <row r="73" spans="1:9" ht="39" x14ac:dyDescent="0.25">
      <c r="A73" s="162" t="s">
        <v>232</v>
      </c>
      <c r="B73" s="168">
        <v>70000</v>
      </c>
      <c r="C73" s="156" t="s">
        <v>383</v>
      </c>
    </row>
    <row r="74" spans="1:9" x14ac:dyDescent="0.25">
      <c r="A74" s="162" t="s">
        <v>232</v>
      </c>
      <c r="B74" s="173">
        <v>258900</v>
      </c>
      <c r="C74" s="156" t="s">
        <v>385</v>
      </c>
    </row>
    <row r="75" spans="1:9" x14ac:dyDescent="0.25">
      <c r="A75" s="172" t="s">
        <v>233</v>
      </c>
      <c r="B75" s="160">
        <f>SUM(B76:B78)</f>
        <v>32680</v>
      </c>
      <c r="C75" s="161"/>
    </row>
    <row r="76" spans="1:9" ht="39" x14ac:dyDescent="0.25">
      <c r="A76" s="162" t="s">
        <v>233</v>
      </c>
      <c r="B76" s="168">
        <f>12240+6000</f>
        <v>18240</v>
      </c>
      <c r="C76" s="156" t="s">
        <v>262</v>
      </c>
    </row>
    <row r="77" spans="1:9" ht="39" x14ac:dyDescent="0.25">
      <c r="A77" s="162" t="s">
        <v>233</v>
      </c>
      <c r="B77" s="168">
        <v>4440</v>
      </c>
      <c r="C77" s="156" t="s">
        <v>263</v>
      </c>
    </row>
    <row r="78" spans="1:9" x14ac:dyDescent="0.25">
      <c r="A78" s="162" t="s">
        <v>233</v>
      </c>
      <c r="B78" s="168">
        <v>10000</v>
      </c>
      <c r="C78" s="156" t="s">
        <v>294</v>
      </c>
    </row>
    <row r="79" spans="1:9" x14ac:dyDescent="0.25">
      <c r="A79" s="172" t="s">
        <v>234</v>
      </c>
      <c r="B79" s="160">
        <f>SUM(B80)</f>
        <v>28740</v>
      </c>
      <c r="C79" s="161"/>
    </row>
    <row r="80" spans="1:9" ht="39" x14ac:dyDescent="0.25">
      <c r="A80" s="162" t="s">
        <v>234</v>
      </c>
      <c r="B80" s="168">
        <v>28740</v>
      </c>
      <c r="C80" s="155" t="s">
        <v>264</v>
      </c>
    </row>
    <row r="81" spans="1:3" ht="39" x14ac:dyDescent="0.25">
      <c r="A81" s="172" t="s">
        <v>279</v>
      </c>
      <c r="B81" s="160">
        <v>45300</v>
      </c>
      <c r="C81" s="188" t="s">
        <v>416</v>
      </c>
    </row>
    <row r="82" spans="1:3" ht="39" x14ac:dyDescent="0.25">
      <c r="A82" s="172" t="s">
        <v>278</v>
      </c>
      <c r="B82" s="160">
        <v>990300</v>
      </c>
      <c r="C82" s="188" t="s">
        <v>418</v>
      </c>
    </row>
    <row r="83" spans="1:3" ht="21.75" customHeight="1" x14ac:dyDescent="0.25">
      <c r="A83" s="158"/>
      <c r="B83" s="160">
        <f>B43+B44+B45+B48+B49+B50+B53+B54+B59+B68+B69+B72+B75+B79+B81+B82</f>
        <v>10825600</v>
      </c>
      <c r="C83" s="161"/>
    </row>
    <row r="84" spans="1:3" ht="9" customHeight="1" x14ac:dyDescent="0.25">
      <c r="A84" s="158"/>
      <c r="B84" s="160"/>
      <c r="C84" s="161"/>
    </row>
    <row r="85" spans="1:3" s="215" customFormat="1" ht="9" hidden="1" customHeight="1" x14ac:dyDescent="0.25">
      <c r="A85" s="212"/>
      <c r="B85" s="213"/>
      <c r="C85" s="214" t="s">
        <v>335</v>
      </c>
    </row>
    <row r="86" spans="1:3" s="215" customFormat="1" ht="26.25" hidden="1" x14ac:dyDescent="0.25">
      <c r="A86" s="162"/>
      <c r="B86" s="175"/>
      <c r="C86" s="176" t="s">
        <v>339</v>
      </c>
    </row>
    <row r="87" spans="1:3" s="215" customFormat="1" ht="35.25" hidden="1" customHeight="1" x14ac:dyDescent="0.25">
      <c r="A87" s="162"/>
      <c r="B87" s="175"/>
      <c r="C87" s="176" t="s">
        <v>340</v>
      </c>
    </row>
    <row r="88" spans="1:3" s="215" customFormat="1" ht="16.5" hidden="1" customHeight="1" x14ac:dyDescent="0.25">
      <c r="A88" s="216" t="s">
        <v>336</v>
      </c>
      <c r="B88" s="217">
        <f>SUM(B86:B87)</f>
        <v>0</v>
      </c>
      <c r="C88" s="218"/>
    </row>
    <row r="89" spans="1:3" s="215" customFormat="1" x14ac:dyDescent="0.25">
      <c r="A89" s="212"/>
      <c r="B89" s="213"/>
      <c r="C89" s="214" t="s">
        <v>337</v>
      </c>
    </row>
    <row r="90" spans="1:3" s="215" customFormat="1" ht="51" x14ac:dyDescent="0.25">
      <c r="A90" s="158" t="s">
        <v>225</v>
      </c>
      <c r="B90" s="159">
        <v>900387.32</v>
      </c>
      <c r="C90" s="174" t="s">
        <v>389</v>
      </c>
    </row>
    <row r="91" spans="1:3" x14ac:dyDescent="0.25">
      <c r="A91" s="158" t="s">
        <v>226</v>
      </c>
      <c r="B91" s="159">
        <v>271916.96999999997</v>
      </c>
      <c r="C91" s="174" t="s">
        <v>314</v>
      </c>
    </row>
    <row r="92" spans="1:3" hidden="1" x14ac:dyDescent="0.25">
      <c r="A92" s="158"/>
      <c r="B92" s="187"/>
      <c r="C92" s="100"/>
    </row>
    <row r="93" spans="1:3" ht="26.25" x14ac:dyDescent="0.25">
      <c r="A93" s="158" t="s">
        <v>299</v>
      </c>
      <c r="B93" s="187">
        <v>1800</v>
      </c>
      <c r="C93" s="100" t="s">
        <v>346</v>
      </c>
    </row>
    <row r="94" spans="1:3" ht="26.25" x14ac:dyDescent="0.25">
      <c r="A94" s="158" t="s">
        <v>299</v>
      </c>
      <c r="B94" s="187">
        <v>74532</v>
      </c>
      <c r="C94" s="100" t="s">
        <v>419</v>
      </c>
    </row>
    <row r="95" spans="1:3" ht="26.25" x14ac:dyDescent="0.25">
      <c r="A95" s="158" t="s">
        <v>299</v>
      </c>
      <c r="B95" s="187">
        <v>265</v>
      </c>
      <c r="C95" s="100" t="s">
        <v>417</v>
      </c>
    </row>
    <row r="96" spans="1:3" ht="26.25" hidden="1" x14ac:dyDescent="0.25">
      <c r="A96" s="158" t="s">
        <v>341</v>
      </c>
      <c r="B96" s="187"/>
      <c r="C96" s="100" t="s">
        <v>343</v>
      </c>
    </row>
    <row r="97" spans="1:9" ht="29.25" customHeight="1" x14ac:dyDescent="0.25">
      <c r="A97" s="158" t="s">
        <v>325</v>
      </c>
      <c r="B97" s="187">
        <v>323005.83</v>
      </c>
      <c r="C97" s="100" t="s">
        <v>388</v>
      </c>
    </row>
    <row r="98" spans="1:9" x14ac:dyDescent="0.25">
      <c r="A98" s="158" t="s">
        <v>386</v>
      </c>
      <c r="B98" s="187">
        <v>150000</v>
      </c>
      <c r="C98" s="100" t="s">
        <v>387</v>
      </c>
    </row>
    <row r="99" spans="1:9" ht="26.25" hidden="1" x14ac:dyDescent="0.25">
      <c r="A99" s="158" t="s">
        <v>277</v>
      </c>
      <c r="B99" s="159"/>
      <c r="C99" s="176" t="s">
        <v>327</v>
      </c>
    </row>
    <row r="100" spans="1:9" ht="198.75" customHeight="1" x14ac:dyDescent="0.25">
      <c r="A100" s="158" t="s">
        <v>290</v>
      </c>
      <c r="B100" s="193">
        <v>150000</v>
      </c>
      <c r="C100" s="155" t="s">
        <v>258</v>
      </c>
    </row>
    <row r="101" spans="1:9" x14ac:dyDescent="0.25">
      <c r="A101" s="158" t="s">
        <v>291</v>
      </c>
      <c r="B101" s="159">
        <v>2692000</v>
      </c>
      <c r="C101" s="37" t="s">
        <v>315</v>
      </c>
    </row>
    <row r="102" spans="1:9" s="123" customFormat="1" ht="18.75" x14ac:dyDescent="0.3">
      <c r="A102" s="158"/>
      <c r="B102" s="160">
        <f>SUM(B90:B101)</f>
        <v>4563907.12</v>
      </c>
      <c r="C102" s="161"/>
      <c r="D102" s="122"/>
    </row>
    <row r="103" spans="1:9" ht="18" customHeight="1" x14ac:dyDescent="0.25">
      <c r="A103" s="163" t="s">
        <v>235</v>
      </c>
      <c r="B103" s="160">
        <f>B41+B83+B88+B102</f>
        <v>36924207.119999997</v>
      </c>
      <c r="C103" s="161"/>
    </row>
    <row r="104" spans="1:9" ht="7.5" customHeight="1" x14ac:dyDescent="0.3">
      <c r="A104" s="164"/>
      <c r="B104" s="165"/>
      <c r="C104" s="166"/>
    </row>
    <row r="105" spans="1:9" s="124" customFormat="1" ht="6" customHeight="1" x14ac:dyDescent="0.25">
      <c r="A105" s="207"/>
      <c r="B105" s="113"/>
      <c r="D105" s="113"/>
      <c r="E105" s="207"/>
      <c r="F105" s="207"/>
      <c r="G105" s="207"/>
      <c r="H105" s="207"/>
      <c r="I105" s="207"/>
    </row>
    <row r="106" spans="1:9" ht="16.5" customHeight="1" x14ac:dyDescent="0.25">
      <c r="A106" s="207" t="s">
        <v>236</v>
      </c>
      <c r="B106" s="113" t="s">
        <v>237</v>
      </c>
    </row>
    <row r="108" spans="1:9" x14ac:dyDescent="0.25">
      <c r="A108" s="207" t="s">
        <v>34</v>
      </c>
      <c r="B108" s="113" t="s">
        <v>292</v>
      </c>
    </row>
  </sheetData>
  <mergeCells count="4">
    <mergeCell ref="A5:C5"/>
    <mergeCell ref="A6:C6"/>
    <mergeCell ref="A7:C7"/>
    <mergeCell ref="B9:C9"/>
  </mergeCells>
  <pageMargins left="0.70866141732283472" right="0" top="0.39370078740157483" bottom="0" header="0.31496062992125984" footer="0.31496062992125984"/>
  <pageSetup paperSize="9" scale="77" orientation="portrait" r:id="rId1"/>
  <rowBreaks count="2" manualBreakCount="2">
    <brk id="41" max="2" man="1"/>
    <brk id="8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2 к приказу</vt:lpstr>
      <vt:lpstr>приложение 1</vt:lpstr>
      <vt:lpstr>Приложение 3</vt:lpstr>
      <vt:lpstr>'приложение 1'!Заголовки_для_печати</vt:lpstr>
      <vt:lpstr>'приложение 1'!Область_печати</vt:lpstr>
      <vt:lpstr>'приложение 2 к приказу'!Область_печати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2020-01-09T17:03:12Z</cp:lastPrinted>
  <dcterms:created xsi:type="dcterms:W3CDTF">2011-06-17T10:37:05Z</dcterms:created>
  <dcterms:modified xsi:type="dcterms:W3CDTF">2020-01-28T06:44:04Z</dcterms:modified>
</cp:coreProperties>
</file>